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defaultThemeVersion="124226"/>
  <mc:AlternateContent xmlns:mc="http://schemas.openxmlformats.org/markup-compatibility/2006">
    <mc:Choice Requires="x15">
      <x15ac:absPath xmlns:x15ac="http://schemas.microsoft.com/office/spreadsheetml/2010/11/ac" url="E:\matriz de riesgo 2024\"/>
    </mc:Choice>
  </mc:AlternateContent>
  <xr:revisionPtr revIDLastSave="0" documentId="13_ncr:1_{E9C1E054-0C35-4263-BB94-751E7636762F}" xr6:coauthVersionLast="47" xr6:coauthVersionMax="47" xr10:uidLastSave="{00000000-0000-0000-0000-000000000000}"/>
  <bookViews>
    <workbookView xWindow="-108" yWindow="-108" windowWidth="23256" windowHeight="12576" firstSheet="1" activeTab="3" xr2:uid="{00000000-000D-0000-FFFF-FFFF00000000}"/>
  </bookViews>
  <sheets>
    <sheet name="1 INSTRUCTIVO" sheetId="38" r:id="rId1"/>
    <sheet name="2 CONTEXTO E IDENTIFICACIÓN" sheetId="30" r:id="rId2"/>
    <sheet name="3 PROBABIL E IMPACTO INHERENTE" sheetId="15" r:id="rId3"/>
    <sheet name="4 MAPA CALOR INHERENTE" sheetId="31" r:id="rId4"/>
    <sheet name="5 VALORACIÓN DEL CONTROL" sheetId="9" r:id="rId5"/>
    <sheet name="6 MAPA CALOR RESIDUAL" sheetId="35" r:id="rId6"/>
    <sheet name="7 MAPA CALOR INHEREN Y RESIDUAL" sheetId="37" r:id="rId7"/>
    <sheet name="8 MAPA RIESGOS" sheetId="36" r:id="rId8"/>
    <sheet name="11 FORMULAS" sheetId="34" r:id="rId9"/>
    <sheet name="9 RIESGO DEL PROCESO" sheetId="33" r:id="rId10"/>
    <sheet name="10 CONTROL DE CAMBIOS" sheetId="20" r:id="rId11"/>
  </sheets>
  <externalReferences>
    <externalReference r:id="rId12"/>
    <externalReference r:id="rId13"/>
  </externalReferences>
  <definedNames>
    <definedName name="_xlnm._FilterDatabase" localSheetId="0" hidden="1">'1 INSTRUCTIVO'!$B$85:$H$119</definedName>
    <definedName name="_xlnm._FilterDatabase" localSheetId="1" hidden="1">'2 CONTEXTO E IDENTIFICACIÓN'!$A$7:$J$8</definedName>
    <definedName name="_xlnm._FilterDatabase" localSheetId="2" hidden="1">'3 PROBABIL E IMPACTO INHERENTE'!$A$8:$N$8</definedName>
    <definedName name="_xlnm._FilterDatabase" localSheetId="3" hidden="1">'4 MAPA CALOR INHERENTE'!$A$8:$AJ$8</definedName>
    <definedName name="_xlnm._FilterDatabase" localSheetId="4" hidden="1">'5 VALORACIÓN DEL CONTROL'!$A$7:$W$87</definedName>
    <definedName name="_xlnm._FilterDatabase" localSheetId="5" hidden="1">'6 MAPA CALOR RESIDUAL'!$A$8:$AL$8</definedName>
    <definedName name="_xlnm._FilterDatabase" localSheetId="6" hidden="1">'7 MAPA CALOR INHEREN Y RESIDUAL'!$A$9:$AL$9</definedName>
    <definedName name="_xlnm._FilterDatabase" localSheetId="7" hidden="1">'8 MAPA RIESGOS'!$A$8:$AX$8</definedName>
    <definedName name="Afectación_Económica">'3 PROBABIL E IMPACTO INHERENTE'!$X$9:$X$14</definedName>
    <definedName name="_xlnm.Print_Area" localSheetId="10">'10 CONTROL DE CAMBIOS'!$A$1:$D$9</definedName>
    <definedName name="_xlnm.Print_Area" localSheetId="2">'3 PROBABIL E IMPACTO INHERENTE'!$A$1:$Y$28</definedName>
    <definedName name="Definicion_tratamiento">'11 FORMULAS'!#REF!</definedName>
    <definedName name="E_Relaciones_Laborales">'11 FORMULAS'!$C$12:$C$17</definedName>
    <definedName name="F_Usuarios_Productos_y_Prácticas_Organizacionales">'11 FORMULAS'!$C$18:$C$23</definedName>
    <definedName name="Fiscal">'11 FORMULAS'!$B$36:$B$39</definedName>
    <definedName name="Fiscal_A">'11 FORMULAS'!$B$36:$B$39</definedName>
    <definedName name="Fiscal_B">'11 FORMULAS'!$C$36</definedName>
    <definedName name="G_Daños_Activos_Físicos">'11 FORMULAS'!$C$24:$C$26</definedName>
    <definedName name="Gestión">'11 FORMULAS'!$B$32:$B$34</definedName>
    <definedName name="Gestión_A">'11 FORMULAS'!$B$32:$B$34</definedName>
    <definedName name="Gestión_B">'11 FORMULAS'!$C$32</definedName>
    <definedName name="IMPACTO_PROCESOS" localSheetId="1">'[1]LISTAS FORMULAS'!$C$3:$C$7</definedName>
    <definedName name="IMPACTO_PROCESOS" localSheetId="3">'[1]LISTAS FORMULAS'!$C$3:$C$7</definedName>
    <definedName name="IMPACTO_PROCESOS" localSheetId="5">'[1]LISTAS FORMULAS'!$C$3:$C$7</definedName>
    <definedName name="IMPACTO_PROCESOS" localSheetId="6">'[1]LISTAS FORMULAS'!$C$3:$C$7</definedName>
    <definedName name="IMPACTO_PROCESOS" localSheetId="7">'[1]LISTAS FORMULAS'!$C$3:$C$7</definedName>
    <definedName name="IMPACTO_PROCESOS" localSheetId="9">'[1]LISTAS FORMULAS'!$C$3:$C$7</definedName>
    <definedName name="opciones" localSheetId="1">'[1]LISTAS FORMULAS'!$F$3:$F$4</definedName>
    <definedName name="opciones" localSheetId="3">'[1]LISTAS FORMULAS'!$F$3:$F$4</definedName>
    <definedName name="opciones" localSheetId="5">'[1]LISTAS FORMULAS'!$F$3:$F$4</definedName>
    <definedName name="opciones" localSheetId="6">'[1]LISTAS FORMULAS'!$F$3:$F$4</definedName>
    <definedName name="opciones" localSheetId="7">'[1]LISTAS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5">'[1]LISTAS FORMULAS'!$G$3:$G$5</definedName>
    <definedName name="opciones2" localSheetId="6">'[1]LISTAS FORMULAS'!$G$3:$G$5</definedName>
    <definedName name="opciones2" localSheetId="7">'[1]LISTAS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FORMULAS'!$D$33:$G$33</definedName>
    <definedName name="Posibilidad_de_pérdida_Económica">'11 FORMULAS'!$C$32:$F$32</definedName>
    <definedName name="Quince_Cero" localSheetId="1">'[1]LISTAS FORMULAS'!$F$14:$F$15</definedName>
    <definedName name="Quince_Cero" localSheetId="3">'[1]LISTAS FORMULAS'!$F$14:$F$15</definedName>
    <definedName name="Quince_Cero" localSheetId="5">'[1]LISTAS FORMULAS'!$F$14:$F$15</definedName>
    <definedName name="Quince_Cero" localSheetId="6">'[1]LISTAS FORMULAS'!$F$14:$F$15</definedName>
    <definedName name="Quince_Cero" localSheetId="7">'[1]LISTAS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5">'[1]LISTAS FORMULAS'!$H$3:$H$5</definedName>
    <definedName name="Rango_Calificacion_Ejecucion" localSheetId="6">'[1]LISTAS FORMULAS'!$H$3:$H$5</definedName>
    <definedName name="Rango_Calificacion_Ejecucion" localSheetId="7">'[1]LISTAS FORMULAS'!$H$3:$H$5</definedName>
    <definedName name="Rango_Calificacion_Ejecucion" localSheetId="9">'[1]LISTAS FORMULAS'!$H$3:$H$5</definedName>
    <definedName name="Reducir_mitigar_Transferir_Evitar">'8 MAPA RIESGOS'!$AJ$16:$AJ$18</definedName>
    <definedName name="Reputacional">'3 PROBABIL E IMPACTO INHERENTE'!$Y$9:$Y$14</definedName>
    <definedName name="Requiere_Plan_de_Acción">'8 MAPA RIESGOS'!$AJ$16:$AJ$18</definedName>
    <definedName name="Tipo" localSheetId="10">'[2]CONTEXTO E IDENTIFICACIÓN'!$C$21:$C$24</definedName>
    <definedName name="TIPO" localSheetId="3">'[1]CONTEXTO E IDENTIFICACIÓN'!$E$29:$E$32</definedName>
    <definedName name="TIPO" localSheetId="5">'[1]CONTEXTO E IDENTIFICACIÓN'!$E$29:$E$32</definedName>
    <definedName name="TIPO" localSheetId="6">'[1]CONTEXTO E IDENTIFICACIÓN'!$E$29:$E$32</definedName>
    <definedName name="TIPO" localSheetId="7">'[1]CONTEXTO E IDENTIFICACIÓN'!$E$29:$E$32</definedName>
    <definedName name="TIPO" localSheetId="9">'[1]CONTEXTO E IDENTIFICACIÓN'!$E$29:$E$32</definedName>
    <definedName name="Tipo">'11 FORMULAS'!$A$4:$A$11</definedName>
    <definedName name="_xlnm.Print_Titles" localSheetId="1">'2 CONTEXTO E IDENTIFICACIÓN'!$7:$8</definedName>
    <definedName name="_xlnm.Print_Titles" localSheetId="2">'3 PROBABIL E IMPACTO INHERENTE'!$5:$8</definedName>
    <definedName name="_xlnm.Print_Titles" localSheetId="4">'5 VALORACIÓN DEL CONTROL'!$3:$7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30" l="1"/>
  <c r="B64" i="9" s="1"/>
  <c r="F17" i="30"/>
  <c r="B40" i="9" s="1"/>
  <c r="F13" i="30"/>
  <c r="B13" i="31" s="1"/>
  <c r="L9" i="9"/>
  <c r="L8" i="9"/>
  <c r="K8" i="9"/>
  <c r="N8" i="9"/>
  <c r="R8" i="9"/>
  <c r="D9" i="15"/>
  <c r="F9" i="15" s="1"/>
  <c r="C9" i="31" s="1"/>
  <c r="L10" i="9"/>
  <c r="L11" i="9"/>
  <c r="N9" i="9"/>
  <c r="K9" i="9"/>
  <c r="R9" i="9" s="1"/>
  <c r="K10" i="9"/>
  <c r="N10" i="9"/>
  <c r="R10" i="9" s="1"/>
  <c r="K11" i="9"/>
  <c r="N11" i="9"/>
  <c r="R11" i="9"/>
  <c r="E2" i="37"/>
  <c r="E1" i="37"/>
  <c r="C2" i="20"/>
  <c r="C1" i="20"/>
  <c r="C2" i="33"/>
  <c r="C1" i="33"/>
  <c r="C2" i="36"/>
  <c r="C1" i="36"/>
  <c r="C2" i="35"/>
  <c r="C1" i="35"/>
  <c r="C2" i="9"/>
  <c r="C1" i="9"/>
  <c r="C2" i="31"/>
  <c r="C1" i="31"/>
  <c r="C2" i="15"/>
  <c r="C1" i="15"/>
  <c r="B1" i="20"/>
  <c r="B1" i="33"/>
  <c r="B1" i="36"/>
  <c r="B1" i="37"/>
  <c r="B1" i="35"/>
  <c r="B1" i="9"/>
  <c r="B1" i="31"/>
  <c r="B1" i="15"/>
  <c r="H2" i="15"/>
  <c r="D1" i="15"/>
  <c r="I9" i="30"/>
  <c r="J9" i="30" s="1"/>
  <c r="B5" i="33"/>
  <c r="B4" i="33"/>
  <c r="B5" i="37"/>
  <c r="B4" i="37"/>
  <c r="B5" i="36"/>
  <c r="B4" i="36"/>
  <c r="B5" i="35"/>
  <c r="B4" i="35"/>
  <c r="I2" i="33"/>
  <c r="G2" i="33"/>
  <c r="F2" i="33"/>
  <c r="G1" i="33"/>
  <c r="F1" i="33"/>
  <c r="M2" i="37"/>
  <c r="K2" i="37"/>
  <c r="J2" i="37"/>
  <c r="K1" i="37"/>
  <c r="J1" i="37"/>
  <c r="I2" i="36"/>
  <c r="G2" i="36"/>
  <c r="F2" i="36"/>
  <c r="G1" i="36"/>
  <c r="F1" i="36"/>
  <c r="J2" i="35"/>
  <c r="H2" i="35"/>
  <c r="G2" i="35"/>
  <c r="H1" i="35"/>
  <c r="G1" i="35"/>
  <c r="J2" i="9"/>
  <c r="H2" i="9"/>
  <c r="G2" i="9"/>
  <c r="H1" i="9"/>
  <c r="G1" i="9"/>
  <c r="B4" i="9"/>
  <c r="B3" i="9"/>
  <c r="L3" i="31"/>
  <c r="J3" i="31"/>
  <c r="J2" i="31"/>
  <c r="B5" i="31"/>
  <c r="B4" i="31"/>
  <c r="J4" i="15"/>
  <c r="H4" i="15"/>
  <c r="B5" i="15"/>
  <c r="B4" i="15"/>
  <c r="A84" i="9"/>
  <c r="A80" i="9"/>
  <c r="A76" i="9"/>
  <c r="A72" i="9"/>
  <c r="A68" i="9"/>
  <c r="A64" i="9"/>
  <c r="A60" i="9"/>
  <c r="A56" i="9"/>
  <c r="A52" i="9"/>
  <c r="A48" i="9"/>
  <c r="A44" i="9"/>
  <c r="A40" i="9"/>
  <c r="A36" i="9"/>
  <c r="A32" i="9"/>
  <c r="A28" i="9"/>
  <c r="A24" i="9"/>
  <c r="A20" i="9"/>
  <c r="A16" i="9"/>
  <c r="N87" i="9"/>
  <c r="L87" i="9"/>
  <c r="K87" i="9"/>
  <c r="I87" i="9"/>
  <c r="N86" i="9"/>
  <c r="L86" i="9"/>
  <c r="K86" i="9"/>
  <c r="I86" i="9"/>
  <c r="N85" i="9"/>
  <c r="L85" i="9"/>
  <c r="K85" i="9"/>
  <c r="I85" i="9"/>
  <c r="N84" i="9"/>
  <c r="L84" i="9"/>
  <c r="K84" i="9"/>
  <c r="I84" i="9"/>
  <c r="N83" i="9"/>
  <c r="L83" i="9"/>
  <c r="K83" i="9"/>
  <c r="I83" i="9"/>
  <c r="N82" i="9"/>
  <c r="L82" i="9"/>
  <c r="K82" i="9"/>
  <c r="I82" i="9"/>
  <c r="N81" i="9"/>
  <c r="L81" i="9"/>
  <c r="K81" i="9"/>
  <c r="I81" i="9"/>
  <c r="N80" i="9"/>
  <c r="L80" i="9"/>
  <c r="K80" i="9"/>
  <c r="I80" i="9"/>
  <c r="N79" i="9"/>
  <c r="L79" i="9"/>
  <c r="K79" i="9"/>
  <c r="I79" i="9"/>
  <c r="N78" i="9"/>
  <c r="L78" i="9"/>
  <c r="K78" i="9"/>
  <c r="I78" i="9"/>
  <c r="N77" i="9"/>
  <c r="L77" i="9"/>
  <c r="K77" i="9"/>
  <c r="I77" i="9"/>
  <c r="N76" i="9"/>
  <c r="L76" i="9"/>
  <c r="K76" i="9"/>
  <c r="I76" i="9"/>
  <c r="N75" i="9"/>
  <c r="L75" i="9"/>
  <c r="K75" i="9"/>
  <c r="I75" i="9"/>
  <c r="N74" i="9"/>
  <c r="L74" i="9"/>
  <c r="K74" i="9"/>
  <c r="I74" i="9"/>
  <c r="N73" i="9"/>
  <c r="L73" i="9"/>
  <c r="K73" i="9"/>
  <c r="R73" i="9"/>
  <c r="I73" i="9"/>
  <c r="N72" i="9"/>
  <c r="L72" i="9"/>
  <c r="K72" i="9"/>
  <c r="R72" i="9" s="1"/>
  <c r="I72" i="9"/>
  <c r="N71" i="9"/>
  <c r="L71" i="9"/>
  <c r="K71" i="9"/>
  <c r="R71" i="9"/>
  <c r="I71" i="9"/>
  <c r="N70" i="9"/>
  <c r="L70" i="9"/>
  <c r="K70" i="9"/>
  <c r="R70" i="9" s="1"/>
  <c r="I70" i="9"/>
  <c r="N69" i="9"/>
  <c r="L69" i="9"/>
  <c r="K69" i="9"/>
  <c r="R69" i="9"/>
  <c r="I69" i="9"/>
  <c r="N68" i="9"/>
  <c r="L68" i="9"/>
  <c r="K68" i="9"/>
  <c r="R68" i="9" s="1"/>
  <c r="I68" i="9"/>
  <c r="N67" i="9"/>
  <c r="L67" i="9"/>
  <c r="K67" i="9"/>
  <c r="R67" i="9"/>
  <c r="I67" i="9"/>
  <c r="N66" i="9"/>
  <c r="L66" i="9"/>
  <c r="K66" i="9"/>
  <c r="R66" i="9" s="1"/>
  <c r="I66" i="9"/>
  <c r="N65" i="9"/>
  <c r="L65" i="9"/>
  <c r="K65" i="9"/>
  <c r="R65" i="9"/>
  <c r="I65" i="9"/>
  <c r="N64" i="9"/>
  <c r="L64" i="9"/>
  <c r="K64" i="9"/>
  <c r="R64" i="9" s="1"/>
  <c r="I64" i="9"/>
  <c r="N63" i="9"/>
  <c r="L63" i="9"/>
  <c r="K63" i="9"/>
  <c r="R63" i="9"/>
  <c r="I63" i="9"/>
  <c r="N62" i="9"/>
  <c r="L62" i="9"/>
  <c r="K62" i="9"/>
  <c r="R62" i="9" s="1"/>
  <c r="I62" i="9"/>
  <c r="N61" i="9"/>
  <c r="L61" i="9"/>
  <c r="K61" i="9"/>
  <c r="R61" i="9"/>
  <c r="I61" i="9"/>
  <c r="N60" i="9"/>
  <c r="L60" i="9"/>
  <c r="K60" i="9"/>
  <c r="R60" i="9" s="1"/>
  <c r="I60" i="9"/>
  <c r="N59" i="9"/>
  <c r="L59" i="9"/>
  <c r="K59" i="9"/>
  <c r="R59" i="9"/>
  <c r="I59" i="9"/>
  <c r="N58" i="9"/>
  <c r="L58" i="9"/>
  <c r="K58" i="9"/>
  <c r="R58" i="9" s="1"/>
  <c r="I58" i="9"/>
  <c r="N57" i="9"/>
  <c r="L57" i="9"/>
  <c r="K57" i="9"/>
  <c r="R57" i="9"/>
  <c r="I57" i="9"/>
  <c r="N56" i="9"/>
  <c r="L56" i="9"/>
  <c r="K56" i="9"/>
  <c r="R56" i="9" s="1"/>
  <c r="I56" i="9"/>
  <c r="N55" i="9"/>
  <c r="L55" i="9"/>
  <c r="K55" i="9"/>
  <c r="R55" i="9"/>
  <c r="I55" i="9"/>
  <c r="N54" i="9"/>
  <c r="L54" i="9"/>
  <c r="K54" i="9"/>
  <c r="R54" i="9" s="1"/>
  <c r="I54" i="9"/>
  <c r="N53" i="9"/>
  <c r="L53" i="9"/>
  <c r="K53" i="9"/>
  <c r="R53" i="9"/>
  <c r="I53" i="9"/>
  <c r="N52" i="9"/>
  <c r="L52" i="9"/>
  <c r="K52" i="9"/>
  <c r="R52" i="9" s="1"/>
  <c r="I52" i="9"/>
  <c r="N51" i="9"/>
  <c r="L51" i="9"/>
  <c r="K51" i="9"/>
  <c r="R51" i="9"/>
  <c r="I51" i="9"/>
  <c r="N50" i="9"/>
  <c r="L50" i="9"/>
  <c r="K50" i="9"/>
  <c r="R50" i="9" s="1"/>
  <c r="I50" i="9"/>
  <c r="N49" i="9"/>
  <c r="L49" i="9"/>
  <c r="K49" i="9"/>
  <c r="R49" i="9"/>
  <c r="I49" i="9"/>
  <c r="N48" i="9"/>
  <c r="L48" i="9"/>
  <c r="K48" i="9"/>
  <c r="R48" i="9" s="1"/>
  <c r="I48" i="9"/>
  <c r="N47" i="9"/>
  <c r="L47" i="9"/>
  <c r="K47" i="9"/>
  <c r="R47" i="9"/>
  <c r="I47" i="9"/>
  <c r="N46" i="9"/>
  <c r="L46" i="9"/>
  <c r="K46" i="9"/>
  <c r="R46" i="9" s="1"/>
  <c r="I46" i="9"/>
  <c r="N45" i="9"/>
  <c r="L45" i="9"/>
  <c r="K45" i="9"/>
  <c r="R45" i="9"/>
  <c r="I45" i="9"/>
  <c r="N44" i="9"/>
  <c r="L44" i="9"/>
  <c r="K44" i="9"/>
  <c r="R44" i="9" s="1"/>
  <c r="I44" i="9"/>
  <c r="N43" i="9"/>
  <c r="L43" i="9"/>
  <c r="K43" i="9"/>
  <c r="R43" i="9"/>
  <c r="I43" i="9"/>
  <c r="N42" i="9"/>
  <c r="L42" i="9"/>
  <c r="K42" i="9"/>
  <c r="R42" i="9" s="1"/>
  <c r="I42" i="9"/>
  <c r="N41" i="9"/>
  <c r="L41" i="9"/>
  <c r="K41" i="9"/>
  <c r="R41" i="9"/>
  <c r="I41" i="9"/>
  <c r="N40" i="9"/>
  <c r="L40" i="9"/>
  <c r="K40" i="9"/>
  <c r="R40" i="9" s="1"/>
  <c r="I40" i="9"/>
  <c r="N39" i="9"/>
  <c r="L39" i="9"/>
  <c r="K39" i="9"/>
  <c r="R39" i="9"/>
  <c r="I39" i="9"/>
  <c r="N38" i="9"/>
  <c r="L38" i="9"/>
  <c r="K38" i="9"/>
  <c r="R38" i="9" s="1"/>
  <c r="I38" i="9"/>
  <c r="N37" i="9"/>
  <c r="L37" i="9"/>
  <c r="K37" i="9"/>
  <c r="R37" i="9"/>
  <c r="I37" i="9"/>
  <c r="N36" i="9"/>
  <c r="L36" i="9"/>
  <c r="K36" i="9"/>
  <c r="R36" i="9" s="1"/>
  <c r="I36" i="9"/>
  <c r="N35" i="9"/>
  <c r="L35" i="9"/>
  <c r="K35" i="9"/>
  <c r="R35" i="9"/>
  <c r="I35" i="9"/>
  <c r="N34" i="9"/>
  <c r="L34" i="9"/>
  <c r="K34" i="9"/>
  <c r="R34" i="9" s="1"/>
  <c r="I34" i="9"/>
  <c r="N33" i="9"/>
  <c r="L33" i="9"/>
  <c r="K33" i="9"/>
  <c r="R33" i="9"/>
  <c r="I33" i="9"/>
  <c r="N32" i="9"/>
  <c r="L32" i="9"/>
  <c r="K32" i="9"/>
  <c r="R32" i="9" s="1"/>
  <c r="I32" i="9"/>
  <c r="N31" i="9"/>
  <c r="L31" i="9"/>
  <c r="K31" i="9"/>
  <c r="R31" i="9"/>
  <c r="I31" i="9"/>
  <c r="N30" i="9"/>
  <c r="L30" i="9"/>
  <c r="K30" i="9"/>
  <c r="R30" i="9" s="1"/>
  <c r="I30" i="9"/>
  <c r="N29" i="9"/>
  <c r="L29" i="9"/>
  <c r="K29" i="9"/>
  <c r="R29" i="9"/>
  <c r="I29" i="9"/>
  <c r="N28" i="9"/>
  <c r="L28" i="9"/>
  <c r="K28" i="9"/>
  <c r="R28" i="9" s="1"/>
  <c r="I28" i="9"/>
  <c r="N27" i="9"/>
  <c r="L27" i="9"/>
  <c r="K27" i="9"/>
  <c r="R27" i="9"/>
  <c r="I27" i="9"/>
  <c r="N26" i="9"/>
  <c r="L26" i="9"/>
  <c r="K26" i="9"/>
  <c r="R26" i="9" s="1"/>
  <c r="I26" i="9"/>
  <c r="N25" i="9"/>
  <c r="L25" i="9"/>
  <c r="K25" i="9"/>
  <c r="R25" i="9"/>
  <c r="I25" i="9"/>
  <c r="N24" i="9"/>
  <c r="L24" i="9"/>
  <c r="K24" i="9"/>
  <c r="R24" i="9" s="1"/>
  <c r="I24" i="9"/>
  <c r="N23" i="9"/>
  <c r="L23" i="9"/>
  <c r="K23" i="9"/>
  <c r="R23" i="9"/>
  <c r="I23" i="9"/>
  <c r="N22" i="9"/>
  <c r="L22" i="9"/>
  <c r="K22" i="9"/>
  <c r="R22" i="9" s="1"/>
  <c r="I22" i="9"/>
  <c r="N21" i="9"/>
  <c r="L21" i="9"/>
  <c r="K21" i="9"/>
  <c r="I21" i="9"/>
  <c r="N20" i="9"/>
  <c r="L20" i="9"/>
  <c r="K20" i="9"/>
  <c r="R20" i="9"/>
  <c r="I20" i="9"/>
  <c r="N19" i="9"/>
  <c r="L19" i="9"/>
  <c r="K19" i="9"/>
  <c r="R19" i="9" s="1"/>
  <c r="I19" i="9"/>
  <c r="N18" i="9"/>
  <c r="L18" i="9"/>
  <c r="K18" i="9"/>
  <c r="I18" i="9"/>
  <c r="N17" i="9"/>
  <c r="L17" i="9"/>
  <c r="K17" i="9"/>
  <c r="I17" i="9"/>
  <c r="N16" i="9"/>
  <c r="L16" i="9"/>
  <c r="K16" i="9"/>
  <c r="R16" i="9"/>
  <c r="I16" i="9"/>
  <c r="A12" i="9"/>
  <c r="N15" i="9"/>
  <c r="L15" i="9"/>
  <c r="K15" i="9"/>
  <c r="I15" i="9"/>
  <c r="N14" i="9"/>
  <c r="L14" i="9"/>
  <c r="K14" i="9"/>
  <c r="I14" i="9"/>
  <c r="N13" i="9"/>
  <c r="L13" i="9"/>
  <c r="K13" i="9"/>
  <c r="I13" i="9"/>
  <c r="N12" i="9"/>
  <c r="L12" i="9"/>
  <c r="K12" i="9"/>
  <c r="I12" i="9"/>
  <c r="I10" i="9"/>
  <c r="I11" i="9"/>
  <c r="I9" i="9"/>
  <c r="I8" i="9"/>
  <c r="R74" i="9"/>
  <c r="R75" i="9"/>
  <c r="R76" i="9"/>
  <c r="R77" i="9"/>
  <c r="R78" i="9"/>
  <c r="R79" i="9"/>
  <c r="R80" i="9"/>
  <c r="R81" i="9"/>
  <c r="R82" i="9"/>
  <c r="R83" i="9"/>
  <c r="R85" i="9"/>
  <c r="R86" i="9"/>
  <c r="R87" i="9"/>
  <c r="R17" i="9"/>
  <c r="R18" i="9"/>
  <c r="R84" i="9"/>
  <c r="R21" i="9"/>
  <c r="R13" i="9"/>
  <c r="R15" i="9"/>
  <c r="R12" i="9"/>
  <c r="R14" i="9"/>
  <c r="I3" i="31"/>
  <c r="I2" i="31"/>
  <c r="G4" i="15"/>
  <c r="G2" i="15"/>
  <c r="I10" i="30"/>
  <c r="J10" i="30" s="1"/>
  <c r="I11" i="30"/>
  <c r="J11" i="30" s="1"/>
  <c r="I12" i="30"/>
  <c r="J12" i="30" s="1"/>
  <c r="I13" i="30"/>
  <c r="J13" i="30" s="1"/>
  <c r="I14" i="30"/>
  <c r="J14" i="30" s="1"/>
  <c r="I15" i="30"/>
  <c r="J15" i="30" s="1"/>
  <c r="I16" i="30"/>
  <c r="J16" i="30" s="1"/>
  <c r="I17" i="30"/>
  <c r="J17" i="30" s="1"/>
  <c r="I18" i="30"/>
  <c r="J18" i="30" s="1"/>
  <c r="I19" i="30"/>
  <c r="J19" i="30" s="1"/>
  <c r="I20" i="30"/>
  <c r="J20" i="30" s="1"/>
  <c r="I21" i="30"/>
  <c r="J21" i="30" s="1"/>
  <c r="I22" i="30"/>
  <c r="J22" i="30" s="1"/>
  <c r="I23" i="30"/>
  <c r="J23" i="30" s="1"/>
  <c r="I24" i="30"/>
  <c r="J24" i="30" s="1"/>
  <c r="I25" i="30"/>
  <c r="J25" i="30" s="1"/>
  <c r="I26" i="30"/>
  <c r="J26" i="30" s="1"/>
  <c r="I27" i="30"/>
  <c r="J27" i="30" s="1"/>
  <c r="I28" i="30"/>
  <c r="J28" i="30" s="1"/>
  <c r="F2" i="37"/>
  <c r="F1" i="37"/>
  <c r="H9" i="15"/>
  <c r="H10" i="15"/>
  <c r="H11" i="15"/>
  <c r="H12" i="15"/>
  <c r="H13" i="15"/>
  <c r="H14" i="15"/>
  <c r="H15" i="15"/>
  <c r="H16" i="15"/>
  <c r="H17" i="15"/>
  <c r="H18" i="15"/>
  <c r="H19" i="15"/>
  <c r="H20" i="15"/>
  <c r="H21" i="15"/>
  <c r="H22" i="15"/>
  <c r="H23" i="15"/>
  <c r="H24" i="15"/>
  <c r="H25" i="15"/>
  <c r="H26" i="15"/>
  <c r="H27" i="15"/>
  <c r="H28" i="15"/>
  <c r="L9" i="15"/>
  <c r="K10" i="15"/>
  <c r="L10" i="15"/>
  <c r="K11" i="15"/>
  <c r="M11" i="15" s="1"/>
  <c r="D16" i="9" s="1"/>
  <c r="T16" i="9" s="1"/>
  <c r="T17" i="9" s="1"/>
  <c r="T18" i="9" s="1"/>
  <c r="T19" i="9" s="1"/>
  <c r="L11" i="15"/>
  <c r="K12" i="15"/>
  <c r="L12" i="15"/>
  <c r="K13" i="15"/>
  <c r="M13" i="15" s="1"/>
  <c r="L13" i="15"/>
  <c r="K14" i="15"/>
  <c r="M14" i="15"/>
  <c r="D28" i="9" s="1"/>
  <c r="T28" i="9" s="1"/>
  <c r="T29" i="9" s="1"/>
  <c r="T30" i="9" s="1"/>
  <c r="T31" i="9" s="1"/>
  <c r="V28" i="9" s="1"/>
  <c r="L14" i="15"/>
  <c r="K15" i="15"/>
  <c r="M15" i="15" s="1"/>
  <c r="L15" i="15"/>
  <c r="K16" i="15"/>
  <c r="L16" i="15"/>
  <c r="K17" i="15"/>
  <c r="M17" i="15" s="1"/>
  <c r="L17" i="15"/>
  <c r="K18" i="15"/>
  <c r="L18" i="15"/>
  <c r="K19" i="15"/>
  <c r="L19" i="15"/>
  <c r="K20" i="15"/>
  <c r="L20" i="15"/>
  <c r="K21" i="15"/>
  <c r="L21" i="15"/>
  <c r="K22" i="15"/>
  <c r="M22" i="15" s="1"/>
  <c r="L22" i="15"/>
  <c r="K23" i="15"/>
  <c r="L23" i="15"/>
  <c r="K24" i="15"/>
  <c r="L24" i="15"/>
  <c r="K25" i="15"/>
  <c r="L25" i="15"/>
  <c r="K26" i="15"/>
  <c r="L26" i="15"/>
  <c r="K27" i="15"/>
  <c r="L27" i="15"/>
  <c r="K28" i="15"/>
  <c r="L28" i="15"/>
  <c r="K9" i="15"/>
  <c r="I10" i="15"/>
  <c r="I11" i="15"/>
  <c r="I12" i="15"/>
  <c r="I13" i="15"/>
  <c r="I14" i="15"/>
  <c r="I15" i="15"/>
  <c r="I16" i="15"/>
  <c r="I17" i="15"/>
  <c r="I18" i="15"/>
  <c r="I19" i="15"/>
  <c r="I20" i="15"/>
  <c r="I21" i="15"/>
  <c r="I22" i="15"/>
  <c r="I23" i="15"/>
  <c r="I24" i="15"/>
  <c r="I25" i="15"/>
  <c r="I26" i="15"/>
  <c r="I27" i="15"/>
  <c r="I28" i="15"/>
  <c r="I9" i="15"/>
  <c r="D10" i="15"/>
  <c r="E10" i="15" s="1"/>
  <c r="D11" i="15"/>
  <c r="E11" i="15" s="1"/>
  <c r="D12" i="15"/>
  <c r="D13" i="15"/>
  <c r="E13" i="15" s="1"/>
  <c r="D14" i="15"/>
  <c r="D15" i="15"/>
  <c r="F15" i="15" s="1"/>
  <c r="C15" i="31" s="1"/>
  <c r="D16" i="15"/>
  <c r="E16" i="15" s="1"/>
  <c r="D17" i="15"/>
  <c r="E17" i="15" s="1"/>
  <c r="D18" i="15"/>
  <c r="E18" i="15" s="1"/>
  <c r="D19" i="15"/>
  <c r="E19" i="15" s="1"/>
  <c r="D20" i="15"/>
  <c r="E20" i="15" s="1"/>
  <c r="D21" i="15"/>
  <c r="D22" i="15"/>
  <c r="E22" i="15" s="1"/>
  <c r="C60" i="9" s="1"/>
  <c r="S60" i="9" s="1"/>
  <c r="S61" i="9" s="1"/>
  <c r="S62" i="9" s="1"/>
  <c r="S63" i="9" s="1"/>
  <c r="D23" i="15"/>
  <c r="E23" i="15" s="1"/>
  <c r="D24" i="15"/>
  <c r="D25" i="15"/>
  <c r="D26" i="15"/>
  <c r="D27" i="15"/>
  <c r="E27" i="15" s="1"/>
  <c r="D28" i="15"/>
  <c r="E21" i="15"/>
  <c r="C56" i="9" s="1"/>
  <c r="S56" i="9" s="1"/>
  <c r="S57" i="9" s="1"/>
  <c r="S58" i="9" s="1"/>
  <c r="S59" i="9" s="1"/>
  <c r="U56" i="9" s="1"/>
  <c r="E25" i="15"/>
  <c r="E28" i="15"/>
  <c r="E24" i="15"/>
  <c r="E12" i="15"/>
  <c r="C20" i="9" s="1"/>
  <c r="S20" i="9" s="1"/>
  <c r="S21" i="9" s="1"/>
  <c r="S22" i="9" s="1"/>
  <c r="S23" i="9" s="1"/>
  <c r="E26" i="15"/>
  <c r="C76" i="9"/>
  <c r="S76" i="9" s="1"/>
  <c r="S77" i="9" s="1"/>
  <c r="S78" i="9" s="1"/>
  <c r="S79" i="9" s="1"/>
  <c r="U76" i="9" s="1"/>
  <c r="E14" i="15"/>
  <c r="C14" i="36" s="1"/>
  <c r="E15" i="15"/>
  <c r="C32" i="9" s="1"/>
  <c r="S32" i="9" s="1"/>
  <c r="S33" i="9" s="1"/>
  <c r="S34" i="9" s="1"/>
  <c r="S35" i="9" s="1"/>
  <c r="U32" i="9" s="1"/>
  <c r="M10" i="15"/>
  <c r="N10" i="15" s="1"/>
  <c r="D10" i="31" s="1"/>
  <c r="F10" i="36" s="1"/>
  <c r="M25" i="15"/>
  <c r="M28" i="15"/>
  <c r="M24" i="15"/>
  <c r="M26" i="15"/>
  <c r="D76" i="9" s="1"/>
  <c r="T76" i="9" s="1"/>
  <c r="T77" i="9" s="1"/>
  <c r="T78" i="9" s="1"/>
  <c r="T79" i="9" s="1"/>
  <c r="V76" i="9" s="1"/>
  <c r="M27" i="15"/>
  <c r="B12" i="9"/>
  <c r="B16" i="9"/>
  <c r="B20" i="9"/>
  <c r="F14" i="30"/>
  <c r="B14" i="31" s="1"/>
  <c r="F15" i="30"/>
  <c r="B32" i="9" s="1"/>
  <c r="F16" i="30"/>
  <c r="B36" i="9" s="1"/>
  <c r="F18" i="30"/>
  <c r="B18" i="15" s="1"/>
  <c r="F19" i="30"/>
  <c r="B48" i="9" s="1"/>
  <c r="F20" i="30"/>
  <c r="B52" i="9" s="1"/>
  <c r="F21" i="30"/>
  <c r="B56" i="9" s="1"/>
  <c r="F22" i="30"/>
  <c r="B60" i="9" s="1"/>
  <c r="F24" i="30"/>
  <c r="B24" i="36" s="1"/>
  <c r="F25" i="30"/>
  <c r="B25" i="15" s="1"/>
  <c r="B72" i="9"/>
  <c r="F26" i="30"/>
  <c r="B76" i="9" s="1"/>
  <c r="F27" i="30"/>
  <c r="B27" i="36" s="1"/>
  <c r="F28" i="30"/>
  <c r="B28" i="36" s="1"/>
  <c r="D24" i="36"/>
  <c r="D68" i="9"/>
  <c r="T68" i="9"/>
  <c r="T69" i="9" s="1"/>
  <c r="T70" i="9" s="1"/>
  <c r="T71" i="9" s="1"/>
  <c r="V68" i="9" s="1"/>
  <c r="C24" i="36"/>
  <c r="C68" i="9"/>
  <c r="S68" i="9" s="1"/>
  <c r="S69" i="9" s="1"/>
  <c r="S70" i="9" s="1"/>
  <c r="S71" i="9" s="1"/>
  <c r="U68" i="9" s="1"/>
  <c r="C25" i="36"/>
  <c r="C72" i="9"/>
  <c r="S72" i="9"/>
  <c r="S73" i="9" s="1"/>
  <c r="S74" i="9" s="1"/>
  <c r="S75" i="9" s="1"/>
  <c r="U72" i="9" s="1"/>
  <c r="D26" i="36"/>
  <c r="C15" i="36"/>
  <c r="D27" i="36"/>
  <c r="D80" i="9"/>
  <c r="T80" i="9"/>
  <c r="T81" i="9" s="1"/>
  <c r="T82" i="9" s="1"/>
  <c r="T83" i="9" s="1"/>
  <c r="V80" i="9" s="1"/>
  <c r="D25" i="36"/>
  <c r="D72" i="9"/>
  <c r="T72" i="9"/>
  <c r="T73" i="9" s="1"/>
  <c r="T74" i="9" s="1"/>
  <c r="T75" i="9" s="1"/>
  <c r="V72" i="9" s="1"/>
  <c r="C12" i="36"/>
  <c r="D28" i="36"/>
  <c r="D84" i="9"/>
  <c r="T84" i="9"/>
  <c r="T85" i="9" s="1"/>
  <c r="T86" i="9" s="1"/>
  <c r="T87" i="9" s="1"/>
  <c r="V84" i="9" s="1"/>
  <c r="C28" i="36"/>
  <c r="C84" i="9"/>
  <c r="S84" i="9" s="1"/>
  <c r="S85" i="9" s="1"/>
  <c r="S86" i="9" s="1"/>
  <c r="S87" i="9" s="1"/>
  <c r="U84" i="9" s="1"/>
  <c r="B84" i="9"/>
  <c r="C26" i="36"/>
  <c r="N28" i="15"/>
  <c r="D28" i="31"/>
  <c r="F28" i="36" s="1"/>
  <c r="N26" i="15"/>
  <c r="D26" i="31"/>
  <c r="F26" i="36" s="1"/>
  <c r="N27" i="15"/>
  <c r="D27" i="31"/>
  <c r="N25" i="15"/>
  <c r="D25" i="31"/>
  <c r="N24" i="15"/>
  <c r="D24" i="31"/>
  <c r="B10" i="15"/>
  <c r="B9" i="15"/>
  <c r="D2" i="33"/>
  <c r="D1" i="33"/>
  <c r="D2" i="36"/>
  <c r="D1" i="36"/>
  <c r="D2" i="35"/>
  <c r="D1" i="35"/>
  <c r="D2" i="9"/>
  <c r="D1" i="9"/>
  <c r="D2" i="31"/>
  <c r="D1" i="31"/>
  <c r="D2" i="15"/>
  <c r="D2" i="20"/>
  <c r="D1" i="20"/>
  <c r="A28" i="36"/>
  <c r="A27" i="36"/>
  <c r="A26" i="36"/>
  <c r="A25" i="36"/>
  <c r="A24" i="36"/>
  <c r="A23" i="36"/>
  <c r="A22" i="36"/>
  <c r="A21" i="36"/>
  <c r="A20" i="36"/>
  <c r="A19" i="36"/>
  <c r="A18" i="36"/>
  <c r="A17" i="36"/>
  <c r="A16" i="36"/>
  <c r="A15" i="36"/>
  <c r="A14" i="36"/>
  <c r="A13" i="36"/>
  <c r="B12" i="36"/>
  <c r="A12" i="36"/>
  <c r="B11" i="36"/>
  <c r="A11" i="36"/>
  <c r="B10" i="36"/>
  <c r="A10" i="36"/>
  <c r="B9" i="36"/>
  <c r="A9" i="36"/>
  <c r="B28" i="35"/>
  <c r="A28" i="35"/>
  <c r="B27" i="35"/>
  <c r="A27" i="35"/>
  <c r="A26" i="35"/>
  <c r="B25" i="35"/>
  <c r="A25" i="35"/>
  <c r="A24" i="35"/>
  <c r="A23" i="35"/>
  <c r="A22" i="35"/>
  <c r="A21" i="35"/>
  <c r="A20" i="35"/>
  <c r="A19" i="35"/>
  <c r="A18" i="35"/>
  <c r="A17" i="35"/>
  <c r="A16" i="35"/>
  <c r="A15" i="35"/>
  <c r="A14" i="35"/>
  <c r="A13" i="35"/>
  <c r="B12" i="35"/>
  <c r="A12" i="35"/>
  <c r="B11" i="35"/>
  <c r="A11" i="35"/>
  <c r="B10" i="35"/>
  <c r="A10" i="35"/>
  <c r="B9" i="35"/>
  <c r="A9" i="35"/>
  <c r="A8" i="9"/>
  <c r="F24" i="36"/>
  <c r="F25" i="36"/>
  <c r="F27" i="36"/>
  <c r="F10" i="15"/>
  <c r="C10" i="31" s="1"/>
  <c r="F12" i="15"/>
  <c r="C12" i="31" s="1"/>
  <c r="F14" i="15"/>
  <c r="C14" i="31" s="1"/>
  <c r="F20" i="15"/>
  <c r="C20" i="31" s="1"/>
  <c r="F21" i="15"/>
  <c r="C21" i="31" s="1"/>
  <c r="F23" i="15"/>
  <c r="C23" i="31" s="1"/>
  <c r="E23" i="36" s="1"/>
  <c r="F24" i="15"/>
  <c r="C24" i="31"/>
  <c r="E24" i="36" s="1"/>
  <c r="F25" i="15"/>
  <c r="C25" i="31"/>
  <c r="E25" i="36" s="1"/>
  <c r="F26" i="15"/>
  <c r="C26" i="31"/>
  <c r="E26" i="31" s="1"/>
  <c r="G26" i="36" s="1"/>
  <c r="F27" i="15"/>
  <c r="C27" i="31"/>
  <c r="E27" i="31" s="1"/>
  <c r="G27" i="36" s="1"/>
  <c r="F28" i="15"/>
  <c r="C28" i="31"/>
  <c r="E28" i="31" s="1"/>
  <c r="G28" i="36" s="1"/>
  <c r="E27" i="36"/>
  <c r="E25" i="31"/>
  <c r="G25" i="36" s="1"/>
  <c r="A10" i="31"/>
  <c r="I24" i="36"/>
  <c r="K24" i="36"/>
  <c r="D24" i="35"/>
  <c r="F24" i="35"/>
  <c r="I25" i="36"/>
  <c r="K25" i="36" s="1"/>
  <c r="D25" i="35"/>
  <c r="F25" i="35" s="1"/>
  <c r="H24" i="36"/>
  <c r="J24" i="36" s="1"/>
  <c r="L24" i="36" s="1"/>
  <c r="N24" i="36" s="1"/>
  <c r="M24" i="36" s="1"/>
  <c r="P24" i="36" s="1"/>
  <c r="C24" i="35"/>
  <c r="E24" i="35" s="1"/>
  <c r="G24" i="35" s="1"/>
  <c r="I26" i="36"/>
  <c r="K26" i="36"/>
  <c r="D26" i="35"/>
  <c r="F26" i="35"/>
  <c r="H25" i="36"/>
  <c r="J25" i="36" s="1"/>
  <c r="L25" i="36" s="1"/>
  <c r="N25" i="36" s="1"/>
  <c r="M25" i="36" s="1"/>
  <c r="P25" i="36" s="1"/>
  <c r="C25" i="35"/>
  <c r="E25" i="35" s="1"/>
  <c r="G25" i="35" s="1"/>
  <c r="H26" i="36"/>
  <c r="J26" i="36" s="1"/>
  <c r="L26" i="36" s="1"/>
  <c r="N26" i="36" s="1"/>
  <c r="M26" i="36" s="1"/>
  <c r="P26" i="36" s="1"/>
  <c r="C26" i="35"/>
  <c r="E26" i="35" s="1"/>
  <c r="G26" i="35" s="1"/>
  <c r="I27" i="36"/>
  <c r="K27" i="36"/>
  <c r="D27" i="35"/>
  <c r="F27" i="35"/>
  <c r="C28" i="35"/>
  <c r="E28" i="35"/>
  <c r="I14" i="36"/>
  <c r="K14" i="36" s="1"/>
  <c r="C15" i="35"/>
  <c r="E15" i="35" s="1"/>
  <c r="B8" i="9"/>
  <c r="B10" i="31"/>
  <c r="A11" i="31"/>
  <c r="A9" i="31"/>
  <c r="B11" i="31"/>
  <c r="A12" i="31"/>
  <c r="B12" i="31"/>
  <c r="A13" i="31"/>
  <c r="A14" i="31"/>
  <c r="A15" i="31"/>
  <c r="A16" i="31"/>
  <c r="A17" i="31"/>
  <c r="A18" i="31"/>
  <c r="A19" i="31"/>
  <c r="A20" i="31"/>
  <c r="A21" i="31"/>
  <c r="A22" i="31"/>
  <c r="A23" i="31"/>
  <c r="A24" i="31"/>
  <c r="B24" i="31"/>
  <c r="A25" i="31"/>
  <c r="B25" i="31"/>
  <c r="A26" i="31"/>
  <c r="A27" i="31"/>
  <c r="B27" i="31"/>
  <c r="A28" i="31"/>
  <c r="A17" i="15"/>
  <c r="A18" i="15"/>
  <c r="A19" i="15"/>
  <c r="A20" i="15"/>
  <c r="A21" i="15"/>
  <c r="A22" i="15"/>
  <c r="A23" i="15"/>
  <c r="A24" i="15"/>
  <c r="B24" i="15"/>
  <c r="A25" i="15"/>
  <c r="A26" i="15"/>
  <c r="A27" i="15"/>
  <c r="B27" i="15"/>
  <c r="A28" i="15"/>
  <c r="B9" i="31"/>
  <c r="A16" i="15"/>
  <c r="A15" i="15"/>
  <c r="A14" i="15"/>
  <c r="A13" i="15"/>
  <c r="B12" i="15"/>
  <c r="A12" i="15"/>
  <c r="B11" i="15"/>
  <c r="A11" i="15"/>
  <c r="A10" i="15"/>
  <c r="A9" i="15"/>
  <c r="D28" i="35"/>
  <c r="F28" i="35"/>
  <c r="I28" i="36"/>
  <c r="K28" i="36"/>
  <c r="H28" i="36"/>
  <c r="J28" i="36" s="1"/>
  <c r="L28" i="36" s="1"/>
  <c r="N28" i="36" s="1"/>
  <c r="M28" i="36" s="1"/>
  <c r="P28" i="36" s="1"/>
  <c r="G28" i="35"/>
  <c r="M23" i="15" l="1"/>
  <c r="D23" i="36"/>
  <c r="D64" i="9"/>
  <c r="T64" i="9" s="1"/>
  <c r="T65" i="9" s="1"/>
  <c r="T66" i="9" s="1"/>
  <c r="T67" i="9" s="1"/>
  <c r="N23" i="15"/>
  <c r="D23" i="31" s="1"/>
  <c r="F23" i="36" s="1"/>
  <c r="C64" i="9"/>
  <c r="S64" i="9" s="1"/>
  <c r="S65" i="9" s="1"/>
  <c r="S66" i="9" s="1"/>
  <c r="S67" i="9" s="1"/>
  <c r="C23" i="36"/>
  <c r="F22" i="15"/>
  <c r="C22" i="31" s="1"/>
  <c r="E22" i="36" s="1"/>
  <c r="B23" i="15"/>
  <c r="B23" i="36"/>
  <c r="B23" i="31"/>
  <c r="D60" i="9"/>
  <c r="T60" i="9" s="1"/>
  <c r="T61" i="9" s="1"/>
  <c r="T62" i="9" s="1"/>
  <c r="T63" i="9" s="1"/>
  <c r="N22" i="15"/>
  <c r="D22" i="31" s="1"/>
  <c r="F22" i="36" s="1"/>
  <c r="D22" i="36"/>
  <c r="V60" i="9"/>
  <c r="I22" i="36"/>
  <c r="K22" i="36" s="1"/>
  <c r="D22" i="35"/>
  <c r="F22" i="35" s="1"/>
  <c r="M21" i="15"/>
  <c r="D21" i="36"/>
  <c r="N21" i="15"/>
  <c r="D21" i="31" s="1"/>
  <c r="F21" i="36" s="1"/>
  <c r="D56" i="9"/>
  <c r="T56" i="9" s="1"/>
  <c r="T57" i="9" s="1"/>
  <c r="T58" i="9" s="1"/>
  <c r="T59" i="9" s="1"/>
  <c r="U60" i="9"/>
  <c r="H22" i="36"/>
  <c r="J22" i="36" s="1"/>
  <c r="L22" i="36" s="1"/>
  <c r="N22" i="36" s="1"/>
  <c r="M22" i="36" s="1"/>
  <c r="P22" i="36" s="1"/>
  <c r="C22" i="35"/>
  <c r="E22" i="35" s="1"/>
  <c r="G22" i="35" s="1"/>
  <c r="E22" i="31"/>
  <c r="G22" i="36" s="1"/>
  <c r="C21" i="35"/>
  <c r="E21" i="35" s="1"/>
  <c r="C21" i="36"/>
  <c r="H21" i="36"/>
  <c r="J21" i="36" s="1"/>
  <c r="B28" i="15"/>
  <c r="B28" i="31"/>
  <c r="B80" i="9"/>
  <c r="B26" i="15"/>
  <c r="B26" i="31"/>
  <c r="B26" i="35"/>
  <c r="B26" i="36"/>
  <c r="B25" i="36"/>
  <c r="B24" i="35"/>
  <c r="B68" i="9"/>
  <c r="B23" i="35"/>
  <c r="B22" i="36"/>
  <c r="B22" i="31"/>
  <c r="B22" i="35"/>
  <c r="B22" i="15"/>
  <c r="M20" i="15"/>
  <c r="N20" i="15"/>
  <c r="D20" i="31" s="1"/>
  <c r="F20" i="36" s="1"/>
  <c r="D20" i="36"/>
  <c r="D52" i="9"/>
  <c r="T52" i="9" s="1"/>
  <c r="T53" i="9" s="1"/>
  <c r="T54" i="9" s="1"/>
  <c r="T55" i="9" s="1"/>
  <c r="C20" i="36"/>
  <c r="C52" i="9"/>
  <c r="S52" i="9" s="1"/>
  <c r="S53" i="9" s="1"/>
  <c r="S54" i="9" s="1"/>
  <c r="S55" i="9" s="1"/>
  <c r="E20" i="36"/>
  <c r="E20" i="31"/>
  <c r="G20" i="36" s="1"/>
  <c r="B21" i="35"/>
  <c r="B21" i="15"/>
  <c r="B21" i="31"/>
  <c r="B21" i="36"/>
  <c r="B20" i="36"/>
  <c r="B20" i="31"/>
  <c r="M19" i="15"/>
  <c r="D19" i="36" s="1"/>
  <c r="N19" i="15"/>
  <c r="D19" i="31" s="1"/>
  <c r="F19" i="36" s="1"/>
  <c r="F19" i="15"/>
  <c r="C19" i="31" s="1"/>
  <c r="B20" i="15"/>
  <c r="B20" i="35"/>
  <c r="B19" i="36"/>
  <c r="B19" i="31"/>
  <c r="B19" i="35"/>
  <c r="B19" i="15"/>
  <c r="M18" i="15"/>
  <c r="N18" i="15" s="1"/>
  <c r="D18" i="31" s="1"/>
  <c r="F18" i="36" s="1"/>
  <c r="D44" i="9"/>
  <c r="T44" i="9" s="1"/>
  <c r="T45" i="9" s="1"/>
  <c r="T46" i="9" s="1"/>
  <c r="T47" i="9" s="1"/>
  <c r="D18" i="36"/>
  <c r="C44" i="9"/>
  <c r="S44" i="9" s="1"/>
  <c r="S45" i="9" s="1"/>
  <c r="S46" i="9" s="1"/>
  <c r="S47" i="9" s="1"/>
  <c r="C18" i="36"/>
  <c r="F18" i="15"/>
  <c r="C18" i="31" s="1"/>
  <c r="B18" i="36"/>
  <c r="B44" i="9"/>
  <c r="B18" i="31"/>
  <c r="B18" i="35"/>
  <c r="D40" i="9"/>
  <c r="T40" i="9" s="1"/>
  <c r="T41" i="9" s="1"/>
  <c r="T42" i="9" s="1"/>
  <c r="T43" i="9" s="1"/>
  <c r="V40" i="9" s="1"/>
  <c r="N17" i="15"/>
  <c r="D17" i="31" s="1"/>
  <c r="F17" i="36" s="1"/>
  <c r="D17" i="36"/>
  <c r="I17" i="36"/>
  <c r="K17" i="36" s="1"/>
  <c r="D17" i="35"/>
  <c r="F17" i="35" s="1"/>
  <c r="F17" i="15"/>
  <c r="C17" i="31" s="1"/>
  <c r="E17" i="31" s="1"/>
  <c r="G17" i="36" s="1"/>
  <c r="B17" i="15"/>
  <c r="B17" i="31"/>
  <c r="B17" i="35"/>
  <c r="B17" i="36"/>
  <c r="M16" i="15"/>
  <c r="D16" i="36"/>
  <c r="D36" i="9"/>
  <c r="T36" i="9" s="1"/>
  <c r="T37" i="9" s="1"/>
  <c r="T38" i="9" s="1"/>
  <c r="T39" i="9" s="1"/>
  <c r="N16" i="15"/>
  <c r="D16" i="31" s="1"/>
  <c r="F16" i="36" s="1"/>
  <c r="C16" i="36"/>
  <c r="C36" i="9"/>
  <c r="S36" i="9" s="1"/>
  <c r="S37" i="9" s="1"/>
  <c r="S38" i="9" s="1"/>
  <c r="S39" i="9" s="1"/>
  <c r="F16" i="15"/>
  <c r="C16" i="31" s="1"/>
  <c r="E16" i="36" s="1"/>
  <c r="B16" i="31"/>
  <c r="B16" i="15"/>
  <c r="B16" i="35"/>
  <c r="B16" i="36"/>
  <c r="D15" i="36"/>
  <c r="N15" i="15"/>
  <c r="D15" i="31" s="1"/>
  <c r="F15" i="36" s="1"/>
  <c r="D32" i="9"/>
  <c r="T32" i="9" s="1"/>
  <c r="T33" i="9" s="1"/>
  <c r="T34" i="9" s="1"/>
  <c r="T35" i="9" s="1"/>
  <c r="I15" i="36" s="1"/>
  <c r="K15" i="36" s="1"/>
  <c r="V32" i="9"/>
  <c r="D15" i="35"/>
  <c r="F15" i="35" s="1"/>
  <c r="G15" i="35" s="1"/>
  <c r="H15" i="36"/>
  <c r="J15" i="36" s="1"/>
  <c r="B15" i="36"/>
  <c r="B15" i="31"/>
  <c r="B15" i="15"/>
  <c r="B15" i="35"/>
  <c r="N14" i="15"/>
  <c r="D14" i="31" s="1"/>
  <c r="F14" i="36" s="1"/>
  <c r="D14" i="35"/>
  <c r="F14" i="35" s="1"/>
  <c r="D14" i="36"/>
  <c r="C28" i="9"/>
  <c r="S28" i="9" s="1"/>
  <c r="S29" i="9" s="1"/>
  <c r="S30" i="9" s="1"/>
  <c r="S31" i="9" s="1"/>
  <c r="B14" i="36"/>
  <c r="B28" i="9"/>
  <c r="B14" i="15"/>
  <c r="B14" i="35"/>
  <c r="D24" i="9"/>
  <c r="T24" i="9" s="1"/>
  <c r="T25" i="9" s="1"/>
  <c r="T26" i="9" s="1"/>
  <c r="T27" i="9" s="1"/>
  <c r="V24" i="9" s="1"/>
  <c r="D13" i="36"/>
  <c r="D13" i="35"/>
  <c r="F13" i="35" s="1"/>
  <c r="N13" i="15"/>
  <c r="D13" i="31" s="1"/>
  <c r="F13" i="36" s="1"/>
  <c r="F13" i="15"/>
  <c r="C13" i="31" s="1"/>
  <c r="E13" i="36" s="1"/>
  <c r="B13" i="36"/>
  <c r="B13" i="15"/>
  <c r="B13" i="35"/>
  <c r="B24" i="9"/>
  <c r="M12" i="15"/>
  <c r="N12" i="15"/>
  <c r="D12" i="31" s="1"/>
  <c r="F12" i="36" s="1"/>
  <c r="D12" i="36"/>
  <c r="D20" i="9"/>
  <c r="T20" i="9" s="1"/>
  <c r="T21" i="9" s="1"/>
  <c r="T22" i="9" s="1"/>
  <c r="T23" i="9" s="1"/>
  <c r="U20" i="9"/>
  <c r="C12" i="35"/>
  <c r="E12" i="35" s="1"/>
  <c r="H12" i="36"/>
  <c r="J12" i="36" s="1"/>
  <c r="E12" i="36"/>
  <c r="V16" i="9"/>
  <c r="I11" i="36"/>
  <c r="K11" i="36" s="1"/>
  <c r="D11" i="35"/>
  <c r="F11" i="35" s="1"/>
  <c r="D11" i="36"/>
  <c r="N11" i="15"/>
  <c r="D11" i="31" s="1"/>
  <c r="F11" i="36" s="1"/>
  <c r="F11" i="15"/>
  <c r="C11" i="31" s="1"/>
  <c r="D12" i="9"/>
  <c r="T12" i="9" s="1"/>
  <c r="T13" i="9" s="1"/>
  <c r="T14" i="9" s="1"/>
  <c r="T15" i="9" s="1"/>
  <c r="V12" i="9" s="1"/>
  <c r="D10" i="36"/>
  <c r="E10" i="31"/>
  <c r="G10" i="36" s="1"/>
  <c r="C10" i="36"/>
  <c r="C12" i="9"/>
  <c r="S12" i="9" s="1"/>
  <c r="S13" i="9" s="1"/>
  <c r="S14" i="9" s="1"/>
  <c r="S15" i="9" s="1"/>
  <c r="H10" i="36" s="1"/>
  <c r="J10" i="36" s="1"/>
  <c r="E10" i="36"/>
  <c r="E16" i="31"/>
  <c r="G16" i="36" s="1"/>
  <c r="E15" i="36"/>
  <c r="E15" i="31"/>
  <c r="G15" i="36" s="1"/>
  <c r="E18" i="36"/>
  <c r="E14" i="36"/>
  <c r="E14" i="31"/>
  <c r="G14" i="36" s="1"/>
  <c r="C17" i="36"/>
  <c r="C40" i="9"/>
  <c r="S40" i="9" s="1"/>
  <c r="S41" i="9" s="1"/>
  <c r="S42" i="9" s="1"/>
  <c r="S43" i="9" s="1"/>
  <c r="C24" i="9"/>
  <c r="S24" i="9" s="1"/>
  <c r="S25" i="9" s="1"/>
  <c r="S26" i="9" s="1"/>
  <c r="S27" i="9" s="1"/>
  <c r="C13" i="36"/>
  <c r="E28" i="36"/>
  <c r="E24" i="31"/>
  <c r="G24" i="36" s="1"/>
  <c r="E21" i="36"/>
  <c r="E26" i="36"/>
  <c r="C80" i="9"/>
  <c r="S80" i="9" s="1"/>
  <c r="S81" i="9" s="1"/>
  <c r="S82" i="9" s="1"/>
  <c r="S83" i="9" s="1"/>
  <c r="C27" i="36"/>
  <c r="C19" i="36"/>
  <c r="C48" i="9"/>
  <c r="S48" i="9" s="1"/>
  <c r="S49" i="9" s="1"/>
  <c r="S50" i="9" s="1"/>
  <c r="S51" i="9" s="1"/>
  <c r="C16" i="9"/>
  <c r="S16" i="9" s="1"/>
  <c r="S17" i="9" s="1"/>
  <c r="S18" i="9" s="1"/>
  <c r="S19" i="9" s="1"/>
  <c r="C11" i="36"/>
  <c r="C22" i="36"/>
  <c r="M9" i="15"/>
  <c r="D9" i="36" s="1"/>
  <c r="D8" i="9"/>
  <c r="T8" i="9" s="1"/>
  <c r="T9" i="9" s="1"/>
  <c r="T10" i="9" s="1"/>
  <c r="T11" i="9" s="1"/>
  <c r="N9" i="15"/>
  <c r="D9" i="31" s="1"/>
  <c r="F9" i="36" s="1"/>
  <c r="E9" i="36"/>
  <c r="E9" i="15"/>
  <c r="E23" i="31" l="1"/>
  <c r="G23" i="36" s="1"/>
  <c r="V64" i="9"/>
  <c r="I23" i="36"/>
  <c r="K23" i="36" s="1"/>
  <c r="D23" i="35"/>
  <c r="F23" i="35" s="1"/>
  <c r="U64" i="9"/>
  <c r="H23" i="36"/>
  <c r="J23" i="36" s="1"/>
  <c r="C23" i="35"/>
  <c r="E23" i="35" s="1"/>
  <c r="E21" i="31"/>
  <c r="G21" i="36" s="1"/>
  <c r="V56" i="9"/>
  <c r="I21" i="36"/>
  <c r="K21" i="36" s="1"/>
  <c r="L21" i="36" s="1"/>
  <c r="N21" i="36" s="1"/>
  <c r="M21" i="36" s="1"/>
  <c r="P21" i="36" s="1"/>
  <c r="D21" i="35"/>
  <c r="F21" i="35" s="1"/>
  <c r="G21" i="35" s="1"/>
  <c r="V52" i="9"/>
  <c r="D20" i="35"/>
  <c r="F20" i="35" s="1"/>
  <c r="I20" i="36"/>
  <c r="K20" i="36" s="1"/>
  <c r="U52" i="9"/>
  <c r="H20" i="36"/>
  <c r="J20" i="36" s="1"/>
  <c r="C20" i="35"/>
  <c r="E20" i="35" s="1"/>
  <c r="G20" i="35" s="1"/>
  <c r="D48" i="9"/>
  <c r="T48" i="9" s="1"/>
  <c r="T49" i="9" s="1"/>
  <c r="T50" i="9" s="1"/>
  <c r="T51" i="9" s="1"/>
  <c r="E19" i="31"/>
  <c r="G19" i="36" s="1"/>
  <c r="V48" i="9"/>
  <c r="D19" i="35"/>
  <c r="F19" i="35" s="1"/>
  <c r="I19" i="36"/>
  <c r="K19" i="36" s="1"/>
  <c r="E19" i="36"/>
  <c r="E18" i="31"/>
  <c r="G18" i="36" s="1"/>
  <c r="V44" i="9"/>
  <c r="D18" i="35"/>
  <c r="F18" i="35" s="1"/>
  <c r="I18" i="36"/>
  <c r="K18" i="36" s="1"/>
  <c r="U44" i="9"/>
  <c r="C18" i="35"/>
  <c r="E18" i="35" s="1"/>
  <c r="H18" i="36"/>
  <c r="J18" i="36" s="1"/>
  <c r="E17" i="36"/>
  <c r="V36" i="9"/>
  <c r="D16" i="35"/>
  <c r="F16" i="35" s="1"/>
  <c r="I16" i="36"/>
  <c r="K16" i="36" s="1"/>
  <c r="U36" i="9"/>
  <c r="H16" i="36"/>
  <c r="J16" i="36" s="1"/>
  <c r="C16" i="35"/>
  <c r="E16" i="35" s="1"/>
  <c r="G16" i="35" s="1"/>
  <c r="L15" i="36"/>
  <c r="N15" i="36" s="1"/>
  <c r="M15" i="36" s="1"/>
  <c r="P15" i="36" s="1"/>
  <c r="U28" i="9"/>
  <c r="H14" i="36"/>
  <c r="J14" i="36" s="1"/>
  <c r="L14" i="36" s="1"/>
  <c r="N14" i="36" s="1"/>
  <c r="M14" i="36" s="1"/>
  <c r="P14" i="36" s="1"/>
  <c r="C14" i="35"/>
  <c r="E14" i="35" s="1"/>
  <c r="G14" i="35" s="1"/>
  <c r="I13" i="36"/>
  <c r="K13" i="36" s="1"/>
  <c r="E13" i="31"/>
  <c r="G13" i="36" s="1"/>
  <c r="V20" i="9"/>
  <c r="D12" i="35"/>
  <c r="F12" i="35" s="1"/>
  <c r="G12" i="35" s="1"/>
  <c r="I12" i="36"/>
  <c r="K12" i="36" s="1"/>
  <c r="L12" i="36"/>
  <c r="N12" i="36" s="1"/>
  <c r="M12" i="36" s="1"/>
  <c r="P12" i="36" s="1"/>
  <c r="E12" i="31"/>
  <c r="G12" i="36" s="1"/>
  <c r="D10" i="35"/>
  <c r="F10" i="35" s="1"/>
  <c r="I10" i="36"/>
  <c r="K10" i="36" s="1"/>
  <c r="E11" i="36"/>
  <c r="E11" i="31"/>
  <c r="G11" i="36" s="1"/>
  <c r="L10" i="36"/>
  <c r="N10" i="36" s="1"/>
  <c r="M10" i="36" s="1"/>
  <c r="P10" i="36" s="1"/>
  <c r="U12" i="9"/>
  <c r="C10" i="35"/>
  <c r="E10" i="35" s="1"/>
  <c r="G10" i="35" s="1"/>
  <c r="J13" i="31"/>
  <c r="D14" i="37" s="1"/>
  <c r="K11" i="31"/>
  <c r="E12" i="37" s="1"/>
  <c r="L12" i="31"/>
  <c r="F13" i="37" s="1"/>
  <c r="K13" i="31"/>
  <c r="E14" i="37" s="1"/>
  <c r="U24" i="9"/>
  <c r="C13" i="35"/>
  <c r="E13" i="35" s="1"/>
  <c r="G13" i="35" s="1"/>
  <c r="H13" i="36"/>
  <c r="J13" i="36" s="1"/>
  <c r="L13" i="36" s="1"/>
  <c r="N13" i="36" s="1"/>
  <c r="M13" i="36" s="1"/>
  <c r="P13" i="36" s="1"/>
  <c r="U16" i="9"/>
  <c r="C11" i="35"/>
  <c r="E11" i="35" s="1"/>
  <c r="G11" i="35" s="1"/>
  <c r="H11" i="36"/>
  <c r="J11" i="36" s="1"/>
  <c r="L11" i="36" s="1"/>
  <c r="N11" i="36" s="1"/>
  <c r="M11" i="36" s="1"/>
  <c r="P11" i="36" s="1"/>
  <c r="U80" i="9"/>
  <c r="C27" i="35"/>
  <c r="E27" i="35" s="1"/>
  <c r="G27" i="35" s="1"/>
  <c r="H27" i="36"/>
  <c r="J27" i="36" s="1"/>
  <c r="L27" i="36" s="1"/>
  <c r="N27" i="36" s="1"/>
  <c r="M27" i="36" s="1"/>
  <c r="P27" i="36" s="1"/>
  <c r="U40" i="9"/>
  <c r="H17" i="36"/>
  <c r="J17" i="36" s="1"/>
  <c r="L17" i="36" s="1"/>
  <c r="N17" i="36" s="1"/>
  <c r="M17" i="36" s="1"/>
  <c r="P17" i="36" s="1"/>
  <c r="C17" i="35"/>
  <c r="E17" i="35" s="1"/>
  <c r="G17" i="35" s="1"/>
  <c r="J9" i="31"/>
  <c r="D10" i="37" s="1"/>
  <c r="L10" i="31"/>
  <c r="F11" i="37" s="1"/>
  <c r="M13" i="31"/>
  <c r="G14" i="37" s="1"/>
  <c r="J11" i="31"/>
  <c r="D12" i="37" s="1"/>
  <c r="K9" i="31"/>
  <c r="E10" i="37" s="1"/>
  <c r="I9" i="31"/>
  <c r="C10" i="37" s="1"/>
  <c r="U48" i="9"/>
  <c r="H19" i="36"/>
  <c r="J19" i="36" s="1"/>
  <c r="C19" i="35"/>
  <c r="E19" i="35" s="1"/>
  <c r="E9" i="31"/>
  <c r="G9" i="36" s="1"/>
  <c r="K10" i="31"/>
  <c r="E11" i="37" s="1"/>
  <c r="I13" i="31"/>
  <c r="C14" i="37" s="1"/>
  <c r="K12" i="31"/>
  <c r="E13" i="37" s="1"/>
  <c r="I12" i="31"/>
  <c r="C13" i="37" s="1"/>
  <c r="I11" i="31"/>
  <c r="C12" i="37" s="1"/>
  <c r="M11" i="31"/>
  <c r="G12" i="37" s="1"/>
  <c r="L9" i="31"/>
  <c r="F10" i="37" s="1"/>
  <c r="M9" i="31"/>
  <c r="G10" i="37" s="1"/>
  <c r="I10" i="31"/>
  <c r="C11" i="37" s="1"/>
  <c r="M12" i="31"/>
  <c r="G13" i="37" s="1"/>
  <c r="J10" i="31"/>
  <c r="D11" i="37" s="1"/>
  <c r="J12" i="31"/>
  <c r="D13" i="37" s="1"/>
  <c r="M10" i="31"/>
  <c r="G11" i="37" s="1"/>
  <c r="L11" i="31"/>
  <c r="F12" i="37" s="1"/>
  <c r="L13" i="31"/>
  <c r="F14" i="37" s="1"/>
  <c r="V8" i="9"/>
  <c r="D9" i="35"/>
  <c r="C9" i="36"/>
  <c r="C8" i="9"/>
  <c r="S8" i="9" s="1"/>
  <c r="S9" i="9" s="1"/>
  <c r="S10" i="9" s="1"/>
  <c r="S11" i="9" s="1"/>
  <c r="G23" i="35" l="1"/>
  <c r="L23" i="36"/>
  <c r="N23" i="36" s="1"/>
  <c r="M23" i="36" s="1"/>
  <c r="P23" i="36" s="1"/>
  <c r="L20" i="36"/>
  <c r="N20" i="36" s="1"/>
  <c r="M20" i="36" s="1"/>
  <c r="P20" i="36" s="1"/>
  <c r="G19" i="35"/>
  <c r="L19" i="36"/>
  <c r="N19" i="36" s="1"/>
  <c r="M19" i="36" s="1"/>
  <c r="P19" i="36" s="1"/>
  <c r="L18" i="36"/>
  <c r="N18" i="36" s="1"/>
  <c r="M18" i="36" s="1"/>
  <c r="P18" i="36" s="1"/>
  <c r="G18" i="35"/>
  <c r="L16" i="36"/>
  <c r="N16" i="36" s="1"/>
  <c r="M16" i="36" s="1"/>
  <c r="P16" i="36" s="1"/>
  <c r="B16" i="33"/>
  <c r="B17" i="33"/>
  <c r="B14" i="33"/>
  <c r="B15" i="33"/>
  <c r="I9" i="36"/>
  <c r="F9" i="35"/>
  <c r="K9" i="36" s="1"/>
  <c r="C9" i="35"/>
  <c r="U8" i="9"/>
  <c r="B18" i="33" l="1"/>
  <c r="C18" i="33" s="1"/>
  <c r="H9" i="36"/>
  <c r="E9" i="35"/>
  <c r="C16" i="33" l="1"/>
  <c r="C15" i="33"/>
  <c r="C17" i="33"/>
  <c r="C14" i="33"/>
  <c r="B21" i="33"/>
  <c r="N11" i="35"/>
  <c r="N12" i="37" s="1"/>
  <c r="O12" i="35"/>
  <c r="O13" i="37" s="1"/>
  <c r="K10" i="35"/>
  <c r="K11" i="37" s="1"/>
  <c r="M9" i="35"/>
  <c r="M10" i="37" s="1"/>
  <c r="O11" i="35"/>
  <c r="O12" i="37" s="1"/>
  <c r="O10" i="35"/>
  <c r="O11" i="37" s="1"/>
  <c r="M10" i="35"/>
  <c r="M11" i="37" s="1"/>
  <c r="L13" i="35"/>
  <c r="L14" i="37" s="1"/>
  <c r="L12" i="35"/>
  <c r="L13" i="37" s="1"/>
  <c r="L11" i="35"/>
  <c r="L12" i="37" s="1"/>
  <c r="J9" i="36"/>
  <c r="G9" i="35"/>
  <c r="L9" i="36" s="1"/>
  <c r="K9" i="35"/>
  <c r="K10" i="37" s="1"/>
  <c r="M12" i="35"/>
  <c r="M13" i="37" s="1"/>
  <c r="O9" i="35"/>
  <c r="O10" i="37" s="1"/>
  <c r="N10" i="35"/>
  <c r="N11" i="37" s="1"/>
  <c r="L9" i="35"/>
  <c r="L10" i="37" s="1"/>
  <c r="L10" i="35"/>
  <c r="L11" i="37" s="1"/>
  <c r="N13" i="35"/>
  <c r="N14" i="37" s="1"/>
  <c r="N9" i="35"/>
  <c r="N10" i="37" s="1"/>
  <c r="O13" i="35"/>
  <c r="O14" i="37" s="1"/>
  <c r="K12" i="35"/>
  <c r="K13" i="37" s="1"/>
  <c r="M13" i="35"/>
  <c r="M14" i="37" s="1"/>
  <c r="N12" i="35"/>
  <c r="N13" i="37" s="1"/>
  <c r="K13" i="35"/>
  <c r="K14" i="37" s="1"/>
  <c r="K11" i="35"/>
  <c r="K12" i="37" s="1"/>
  <c r="M11" i="35"/>
  <c r="M12" i="37" s="1"/>
  <c r="D16" i="33" l="1"/>
  <c r="D14" i="33"/>
  <c r="N9" i="36"/>
  <c r="M9" i="36" s="1"/>
  <c r="P9" i="36" s="1"/>
  <c r="D15" i="33"/>
  <c r="D17" i="33"/>
  <c r="D18" i="33" l="1"/>
  <c r="E18" i="33" s="1"/>
  <c r="E16" i="33" l="1"/>
  <c r="E15" i="33"/>
  <c r="E17" i="33"/>
  <c r="D21" i="33"/>
  <c r="E14" i="33"/>
</calcChain>
</file>

<file path=xl/sharedStrings.xml><?xml version="1.0" encoding="utf-8"?>
<sst xmlns="http://schemas.openxmlformats.org/spreadsheetml/2006/main" count="866" uniqueCount="328">
  <si>
    <t>No. DEL RIESGO</t>
  </si>
  <si>
    <t>RIESGO</t>
  </si>
  <si>
    <t>PROBABILIDAD</t>
  </si>
  <si>
    <t>Frecuencia</t>
  </si>
  <si>
    <t>IMPACTO</t>
  </si>
  <si>
    <t>Moderado</t>
  </si>
  <si>
    <t>Mayor</t>
  </si>
  <si>
    <t>Menor</t>
  </si>
  <si>
    <t>TIPO</t>
  </si>
  <si>
    <t>Probabilidad Residual</t>
  </si>
  <si>
    <t>Impacto Residual</t>
  </si>
  <si>
    <t>MAPA DE RIESGOS</t>
  </si>
  <si>
    <t>Fecha</t>
  </si>
  <si>
    <t>R1</t>
  </si>
  <si>
    <t>R2</t>
  </si>
  <si>
    <t>R3</t>
  </si>
  <si>
    <t>R4</t>
  </si>
  <si>
    <t>R5</t>
  </si>
  <si>
    <t>R6</t>
  </si>
  <si>
    <t>R7</t>
  </si>
  <si>
    <t>R8</t>
  </si>
  <si>
    <t>R9</t>
  </si>
  <si>
    <t>MAPA DE CALOR RIESGO INHERENTE</t>
  </si>
  <si>
    <t>MAPA DE CALOR RIESGO RESIDUAL</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</si>
  <si>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</si>
  <si>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</si>
  <si>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Sumatoria de riesgos Extremos</t>
  </si>
  <si>
    <t>Sumatoria de riesgos altos</t>
  </si>
  <si>
    <t>Sumatoria de riesgos moderados</t>
  </si>
  <si>
    <t>Sumatoria de Riesgos bajos</t>
  </si>
  <si>
    <t>Total</t>
  </si>
  <si>
    <t>RIESGO INHERENTE DEL PROCESO</t>
  </si>
  <si>
    <t>RIESGO RESIDUAL DEL PROCESO</t>
  </si>
  <si>
    <t>R10</t>
  </si>
  <si>
    <t>R11</t>
  </si>
  <si>
    <t>R12</t>
  </si>
  <si>
    <t>R13</t>
  </si>
  <si>
    <t>R14</t>
  </si>
  <si>
    <t>R15</t>
  </si>
  <si>
    <t>R16</t>
  </si>
  <si>
    <t>R17</t>
  </si>
  <si>
    <t>R18</t>
  </si>
  <si>
    <t>R19</t>
  </si>
  <si>
    <t>R20</t>
  </si>
  <si>
    <t xml:space="preserve"> </t>
  </si>
  <si>
    <t>VALORACIÓN DEL CONTROL</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</si>
  <si>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</si>
  <si>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</si>
  <si>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Control de Cambios</t>
  </si>
  <si>
    <t>Infraestructura</t>
  </si>
  <si>
    <t>DESCRIPCIÓN DEL RIESGO</t>
  </si>
  <si>
    <t>FACTOR DEL RIESGO</t>
  </si>
  <si>
    <t>Nivel</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</si>
  <si>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</si>
  <si>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</si>
  <si>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</si>
  <si>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</si>
  <si>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</si>
  <si>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</si>
  <si>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</si>
  <si>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</si>
  <si>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</si>
  <si>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Muy Alta</t>
  </si>
  <si>
    <t>% Impacto</t>
  </si>
  <si>
    <t>Reputacional</t>
  </si>
  <si>
    <t>Leve</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</si>
  <si>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</si>
  <si>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</si>
  <si>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</si>
  <si>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</si>
  <si>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</si>
  <si>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</si>
  <si>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</si>
  <si>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t>
  </si>
  <si>
    <t>Mayor a 500 SMLMV</t>
  </si>
  <si>
    <t>El riesgo afecta la imagen de la entidad a nivel nacional, con efecto publicitario sostenido a nivel país</t>
  </si>
  <si>
    <t>IMPACTO INHERENTE</t>
  </si>
  <si>
    <t>Talento_Humano</t>
  </si>
  <si>
    <t>¿QUÉ? 
IMPACTO</t>
  </si>
  <si>
    <t>La actividad que conlleva el riesgo se ejecuta mínimo 500 veces al año y máximo 5.000 veces por año</t>
  </si>
  <si>
    <t>La actividad que conlleva el riesgo se ejecuta más de 5.000 veces por año</t>
  </si>
  <si>
    <t>Afectación_Económica</t>
  </si>
  <si>
    <t>PROBABILIDAD INHERENTE</t>
  </si>
  <si>
    <t>Menor a 10 SMLMV</t>
  </si>
  <si>
    <t>Extremo</t>
  </si>
  <si>
    <t>Alto</t>
  </si>
  <si>
    <t>Bajo</t>
  </si>
  <si>
    <t>Impacto</t>
  </si>
  <si>
    <t>NIVELES DE RIESGO</t>
  </si>
  <si>
    <t>CALIFICACIÓN RIESGO INHERENTE</t>
  </si>
  <si>
    <t>Tipo de control</t>
  </si>
  <si>
    <t>Peso del Control</t>
  </si>
  <si>
    <t>Implementación</t>
  </si>
  <si>
    <t>Peso de la implementación</t>
  </si>
  <si>
    <t>Automático</t>
  </si>
  <si>
    <t>Manual</t>
  </si>
  <si>
    <t>Atributos Informativos</t>
  </si>
  <si>
    <t>Documentación</t>
  </si>
  <si>
    <t>Documentado</t>
  </si>
  <si>
    <t>Sin Documentar</t>
  </si>
  <si>
    <t>Continua</t>
  </si>
  <si>
    <t>Aleatoria</t>
  </si>
  <si>
    <t>Evidencia</t>
  </si>
  <si>
    <t>Con Registro</t>
  </si>
  <si>
    <t>Sin Registro</t>
  </si>
  <si>
    <t>Eficiencia</t>
  </si>
  <si>
    <t>Preventivo</t>
  </si>
  <si>
    <t>Detectivo</t>
  </si>
  <si>
    <t>Correctivo</t>
  </si>
  <si>
    <t>Informativos</t>
  </si>
  <si>
    <t>Atributos del control</t>
  </si>
  <si>
    <t>Al</t>
  </si>
  <si>
    <t>No. Control</t>
  </si>
  <si>
    <t>Valor Total del Control</t>
  </si>
  <si>
    <t>Afectación o Desplazamiento en la Matriz</t>
  </si>
  <si>
    <t>% Probabilidad Riesgo Inherente</t>
  </si>
  <si>
    <t>% Impacto Riesgo Inherente</t>
  </si>
  <si>
    <t>Probabilidad residual</t>
  </si>
  <si>
    <t>CALIFICACIÓN RIESGO RESIDUAL</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</si>
  <si>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</si>
  <si>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 Probabilidad Residual</t>
  </si>
  <si>
    <t>% Impacto Residual</t>
  </si>
  <si>
    <t>% Probabilidad Inherente</t>
  </si>
  <si>
    <t>% Impacto Inherente</t>
  </si>
  <si>
    <t>SEVERIDAD (NIVEL DE RIESGO)</t>
  </si>
  <si>
    <t>Tratamiento</t>
  </si>
  <si>
    <t>Reducir</t>
  </si>
  <si>
    <t>Mitigar</t>
  </si>
  <si>
    <t>Transferir</t>
  </si>
  <si>
    <t>Aceptar</t>
  </si>
  <si>
    <t>Evitar</t>
  </si>
  <si>
    <t>Plan de Acción</t>
  </si>
  <si>
    <t>Estado</t>
  </si>
  <si>
    <t>CÓDIGO:</t>
  </si>
  <si>
    <t>VERSIÓN:</t>
  </si>
  <si>
    <t>NO REQUIERE CLAVE PARA DESBLOQUEAR LAS HOJAS</t>
  </si>
  <si>
    <t>Procesos</t>
  </si>
  <si>
    <t>Tecnologías</t>
  </si>
  <si>
    <r>
      <t>¿CÓMO?
CAUSA INMEDIATA 
(</t>
    </r>
    <r>
      <rPr>
        <sz val="11"/>
        <rFont val="Arial"/>
        <family val="2"/>
      </rPr>
      <t xml:space="preserve">Iniciar con la palabra 
</t>
    </r>
    <r>
      <rPr>
        <b/>
        <sz val="11"/>
        <rFont val="Arial"/>
        <family val="2"/>
      </rPr>
      <t>por)</t>
    </r>
  </si>
  <si>
    <t>Posibilidad de pérdida Económica</t>
  </si>
  <si>
    <t>Posibilidad de pérdida Reputacional</t>
  </si>
  <si>
    <t>Posibilidad de pérdida Económica y Reputacional</t>
  </si>
  <si>
    <t>Evento_Externo</t>
  </si>
  <si>
    <t>N/A</t>
  </si>
  <si>
    <t>Sin Iniciar</t>
  </si>
  <si>
    <t>Cerrado</t>
  </si>
  <si>
    <t>En proceso</t>
  </si>
  <si>
    <t>Seguimiento 1 (Fecha y avance)</t>
  </si>
  <si>
    <t>Seguimiento 2 (Fecha y avance)</t>
  </si>
  <si>
    <t>Seguimientos por parte del Líder del Proceso</t>
  </si>
  <si>
    <t>Seguimiento 3 ... (Fecha y avance)</t>
  </si>
  <si>
    <t>Fecha de Inicio</t>
  </si>
  <si>
    <t>Fecha de Finalización</t>
  </si>
  <si>
    <t>Verificación por parte de segunda línea de defensa o quien haga sus veces 
(Fecha y Descripción)</t>
  </si>
  <si>
    <t>Verificación por parte de la Oficina de Control Interno o quien haga sus veces 
(Fecha y Descripción)</t>
  </si>
  <si>
    <t>¿QUÉ? IMPACTO</t>
  </si>
  <si>
    <t>PROCESO:</t>
  </si>
  <si>
    <t>OBJETIVO DEL PROCESO:</t>
  </si>
  <si>
    <t>ENTIDAD:</t>
  </si>
  <si>
    <t>A_Ejecución_y_Administración_de_procesos</t>
  </si>
  <si>
    <t>B_Fraude_Externo</t>
  </si>
  <si>
    <t>C_Fraude_Interno</t>
  </si>
  <si>
    <t>D_Fallas_Tecnológicas</t>
  </si>
  <si>
    <t>E_Relaciones_Laborales</t>
  </si>
  <si>
    <t>F_Usuarios_Productos_y_Prácticas_Organizacionales</t>
  </si>
  <si>
    <t>G_Daños_Activos_Físicos</t>
  </si>
  <si>
    <t>RESULTADO FUENTE GENERADORA DEL EVENTO</t>
  </si>
  <si>
    <t>SELECCIONE FUENTE GENERADORA DEL EVENTO PARA TIPO E,F,G</t>
  </si>
  <si>
    <t>VALIDACIÓN FUENTE GENERADORA DEL EVENTO PARA TIPO A,B,C,D</t>
  </si>
  <si>
    <t>Máximo</t>
  </si>
  <si>
    <t>Mínimo</t>
  </si>
  <si>
    <t>Afectación Económica</t>
  </si>
  <si>
    <t>Nivel de Impacto</t>
  </si>
  <si>
    <t>Porcentaje de Impacto</t>
  </si>
  <si>
    <t>Descripción del Control</t>
  </si>
  <si>
    <t>Acción
(Inicia con un verbo)</t>
  </si>
  <si>
    <t>Complemento (Periodicidad - Observaciones o Desviaciones)</t>
  </si>
  <si>
    <t>¿Requiere Plan de Acción?</t>
  </si>
  <si>
    <t>Requiere Plan de Acción</t>
  </si>
  <si>
    <t>No requiere Plan de Acción</t>
  </si>
  <si>
    <t>Responsable 
(Cargo)</t>
  </si>
  <si>
    <t>Descripción de la Acción, basado en el análisis de causas</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</si>
  <si>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</si>
  <si>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</si>
  <si>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</si>
  <si>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</si>
  <si>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</si>
  <si>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</si>
  <si>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</si>
  <si>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</si>
  <si>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</si>
  <si>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</si>
  <si>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</si>
  <si>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</si>
  <si>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</si>
  <si>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Riesgo</t>
  </si>
  <si>
    <t>No. Riesgo</t>
  </si>
  <si>
    <t>Nivel Probabilidad</t>
  </si>
  <si>
    <t>Resultado</t>
  </si>
  <si>
    <t>No. veces que realiza la actividad al año</t>
  </si>
  <si>
    <t xml:space="preserve">Peso del Control + Peso de la implementación </t>
  </si>
  <si>
    <t>% Probabilidad Riesgo Inherente-(% Probabilidad Riesgo Inherente*Valor Total del Control)</t>
  </si>
  <si>
    <t>% Impacto Riesgo Inherente-(% Impacto Riesgo Inherente*Valor Total del Control)</t>
  </si>
  <si>
    <t>Afecta</t>
  </si>
  <si>
    <t>Severidad 
(Nivel de Riesgo)</t>
  </si>
  <si>
    <t>Vigencia del:</t>
  </si>
  <si>
    <t>Elaboración o Actualización:</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</si>
  <si>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</si>
  <si>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</si>
  <si>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</si>
  <si>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</si>
  <si>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</si>
  <si>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</si>
  <si>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</si>
  <si>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</si>
  <si>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</si>
  <si>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</si>
  <si>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</si>
  <si>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</si>
  <si>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</si>
  <si>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</si>
  <si>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Objetivo del Proceso</t>
  </si>
  <si>
    <t>No. de Riesgo
(Mismo consecutivo para toda la entidad)</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</si>
  <si>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</si>
  <si>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</si>
  <si>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</si>
  <si>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</si>
  <si>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</si>
  <si>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</si>
  <si>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</si>
  <si>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</si>
  <si>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</si>
  <si>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</si>
  <si>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</si>
  <si>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</si>
  <si>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Fecha en la que realiza el diligenciamiento o actualización del mapa de riesgos, formato (DD/MM/AAAA)</t>
  </si>
  <si>
    <t>Vigencia del Al:</t>
  </si>
  <si>
    <t>Vigencia que tiene el mapa de riesgos fecha inicio fecha final, formato (DD/MM/AAAA)</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</si>
  <si>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</si>
  <si>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</si>
  <si>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</si>
  <si>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</si>
  <si>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</si>
  <si>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</si>
  <si>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</si>
  <si>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</si>
  <si>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</si>
  <si>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</si>
  <si>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</si>
  <si>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</si>
  <si>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</si>
  <si>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</si>
  <si>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</si>
  <si>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</si>
  <si>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</si>
  <si>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</si>
  <si>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</si>
  <si>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</si>
  <si>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</si>
  <si>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</si>
  <si>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</si>
  <si>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</si>
  <si>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</si>
  <si>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t>
  </si>
  <si>
    <t>Selecciona de la lista desplegable el rango de afectación económica y la matriz calcula:
%
Nivel</t>
  </si>
  <si>
    <t>Selecciona de la lista desplegable el rango de afectación reputacional y la matriz calcula:
%
Nivel</t>
  </si>
  <si>
    <t>Posibilidad de pérdida Reputacional y Económica</t>
  </si>
  <si>
    <t>Descripción del control</t>
  </si>
  <si>
    <t>Probabilidad residual Final</t>
  </si>
  <si>
    <t>Impacto Residual Final</t>
  </si>
  <si>
    <t>NIVEL</t>
  </si>
  <si>
    <t>% MIN</t>
  </si>
  <si>
    <t>% MAX</t>
  </si>
  <si>
    <t>Responsable
(Cargo y/o Aplicativo)</t>
  </si>
  <si>
    <t>Archivo creado por:</t>
  </si>
  <si>
    <t>Gobernación del Meta - 
Secretaría Administrativa - 
Gerencia de Desarrollo Organizacional</t>
  </si>
  <si>
    <t>Definición del Tratamiento</t>
  </si>
  <si>
    <t>Reducir_Mitigar</t>
  </si>
  <si>
    <t>Redicir_Transferir</t>
  </si>
  <si>
    <t>Reducir_mitigar_Transferir_Evitar</t>
  </si>
  <si>
    <t>Esta hoja se utiliza para realizar cálculos en las demás, en ella no se ingresan datos</t>
  </si>
  <si>
    <t xml:space="preserve">Determine el tratamiento a seguir 
</t>
  </si>
  <si>
    <t>TIPOLOGÍA</t>
  </si>
  <si>
    <t>Gestión</t>
  </si>
  <si>
    <t>Fiscal</t>
  </si>
  <si>
    <t>Posibilidad  de efecto dañoso sobre el recurso público</t>
  </si>
  <si>
    <t>Posibilidad  de efecto dañoso sobre bienes de uso público</t>
  </si>
  <si>
    <t>Posibilidad  de efecto dañoso sobre bienes de uso fiscal</t>
  </si>
  <si>
    <t>Posibilidad  de efecto dañoso sobre el interes patrimonial</t>
  </si>
  <si>
    <t>a causa de</t>
  </si>
  <si>
    <t>Posibilidad de pérdida económica</t>
  </si>
  <si>
    <t>Posibilidad de pérdida reputacional</t>
  </si>
  <si>
    <t>Posibilidad de pérdida económica y reputacional</t>
  </si>
  <si>
    <t xml:space="preserve">debido a </t>
  </si>
  <si>
    <t>Gestión_A</t>
  </si>
  <si>
    <t>Gestión_B</t>
  </si>
  <si>
    <t>Fiscal_A</t>
  </si>
  <si>
    <t>Fiscal_B</t>
  </si>
  <si>
    <r>
      <t>¿PORQUÉ?
CAUSA RAÍZ
(</t>
    </r>
    <r>
      <rPr>
        <sz val="11"/>
        <rFont val="Arial"/>
        <family val="2"/>
      </rPr>
      <t xml:space="preserve">Iniciar con 
</t>
    </r>
    <r>
      <rPr>
        <b/>
        <sz val="11"/>
        <rFont val="Arial"/>
        <family val="2"/>
      </rPr>
      <t>debido a/a causa de)</t>
    </r>
  </si>
  <si>
    <t xml:space="preserve">LA NO ENTREGA DE LOS CERTIFICADO CETIL QUE DEPENDE DEL PROCESO DE TALENTO HUMANO </t>
  </si>
  <si>
    <t xml:space="preserve">CEMINSA </t>
  </si>
  <si>
    <t xml:space="preserve">PORQUE NO SE CUENTA CON UN SISTEMA DE INFORMACION PARA EL PROCESO DE TALENTO HUMANO </t>
  </si>
  <si>
    <t>PORQUE NO SE CUENTA CON UN SISTEMA DE INFORMACION PARA EL PROCESO DE TALENTO HUMANO</t>
  </si>
  <si>
    <t>PORQUE NO SE CUENTA CON EL ACTO ADMNISTRATIVO QUE PERMITA LA EVALUCION, NO SE CUENTA CON EL APLICATIVO EDL  DE LA CNSC</t>
  </si>
  <si>
    <t>La actividad que conlleva el riesgo se ejecuta como máximos 500 veces por año</t>
  </si>
  <si>
    <t xml:space="preserve"> LA NO EVALUACION DE LOS SERVIDORES DE PLANTA  DEPENDE DEL PROCESO DE TALENTO HUMANO</t>
  </si>
  <si>
    <t xml:space="preserve">LA ENTIDAD NO CUENTA CON INFORMACION EN EL REGISTRO PUBLICO DE CARRERA ADMINISTRATIVA </t>
  </si>
  <si>
    <t xml:space="preserve">LA NO EVALUCION DEL  DESEMPEÑO DEPENDE DEL PROCESO DE TALENTO HUMANO </t>
  </si>
  <si>
    <t>Selección Inadecuada de Personal, Vincular personal sin el perfil del cargo.	el	no cumplimiento de los requisitos mínimos exigidos en el perfil, Incumplimiento de la normatividad obviando procedimiento de selección del TH.</t>
  </si>
  <si>
    <t>Debilidad en la implementación de la cultura organizacional, lo cual se veria reflejado en una mala prestación del servicio. bajo sentido de pertenencia, o incumplimiento o desvíos de los objetivos y metas institucionales.</t>
  </si>
  <si>
    <t>Pérdida reputacional por insatisfacción de los grupos de valor o sanciones de entes de control debido al incumplimiento de los términos de ley para la atención de requerimientos</t>
  </si>
  <si>
    <t>PORQUE NO SE CUENTA CON UN SISTEMA DE INFORMACION PARA EL PROCESO DE SIAU</t>
  </si>
  <si>
    <t>Pérdida reputacional por insatisfacción del grupo de valor debido a una orientación inadecuada en la prestación del servicio</t>
  </si>
  <si>
    <t>Pérdida económica por demandas y reclamaciones debido a la configuración del contrato realidad</t>
  </si>
  <si>
    <t>PORQUE NO SE CUENTA CON UN SISTEMA DE INFORMACION PARA EL PROCESO DE JURIDICA</t>
  </si>
  <si>
    <t xml:space="preserve">no publicación o publicion extemporánea  los diferentes tipos de contratos en las plataformas SECOP II y demás </t>
  </si>
  <si>
    <t>incumplimiento de las metas del Plan Anual de Adquisiciones debido a la falta de insumos y presupuesto para la ejecución del proceso, caso fortuito o fuerza mayor generada por un tercero</t>
  </si>
  <si>
    <t>PORQUE NO SE CUENTA CON UN SISTEMA DE INFORMACION POR PARTE DEL RESPONSABLE DEL ALMACEN</t>
  </si>
  <si>
    <t xml:space="preserve">Retrasos en los pagos a las cuentas o acreencias que se generan en la institución, entiéndase	gastos	de </t>
  </si>
  <si>
    <t>PORQUE NO SE CUENTA CON UN SISTEMA DE INFORMACION POR PARTE DEL RESPONSABLE DEL AREA FINANCIERA</t>
  </si>
  <si>
    <t>incumplimiento de las normas de Austeridad en el gasto</t>
  </si>
  <si>
    <t>La actividad que conlleva el riesgo se ejecuta como máximos 4 veces por año</t>
  </si>
  <si>
    <t>por no participar en procesos de defensa debido al vencimiento de términos</t>
  </si>
  <si>
    <t>Por hallazgos de los organismos de control o notificacion de entidades externas debido a la presentación fuera de terminos de los informes de ley</t>
  </si>
  <si>
    <t>LA NO PUBLICACION O PUBLICACION EXTEMPORANEA ES DEPENDE DEL PROCESO DE TALENTO HUMANO</t>
  </si>
  <si>
    <t>LOS HALLAZGOS EN EL PROCESO AUDITOR POR PARTE DE LOS ENTES, DEBE SER ACOMPAÑADO POR LA OFICINA DE CONTROL INTERNO</t>
  </si>
  <si>
    <t>LA ENTIDAD NO CUENTA CON INFORMACION ACTULIAZADA DE LOS BIENES ACTIVOS CON LOS QUE CUENTA</t>
  </si>
  <si>
    <t>LA ENTIDAD NO CUENTA CON UN INVENTARIO ACTUALIZADO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</si>
</sst>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Tahoma"/>
      <family val="2"/>
    </font>
    <font>
      <sz val="11"/>
      <name val="Arial"/>
      <family val="2"/>
    </font>
    <font>
      <b/>
      <sz val="11"/>
      <name val="Arial"/>
      <family val="2"/>
    </font>
    <font>
      <b/>
      <sz val="10"/>
      <name val="Arial"/>
      <family val="2"/>
    </font>
    <font>
      <sz val="11"/>
      <name val="Calibri"/>
      <family val="2"/>
      <scheme val="minor"/>
    </font>
    <font>
      <sz val="14"/>
      <name val="Arial"/>
      <family val="2"/>
    </font>
    <font>
      <sz val="8"/>
      <name val="Calibri"/>
      <family val="2"/>
      <scheme val="minor"/>
    </font>
    <font>
      <b/>
      <sz val="11"/>
      <name val="Calibri"/>
      <family val="2"/>
      <scheme val="minor"/>
    </font>
    <font>
      <sz val="11"/>
      <color rgb="FFFF0000"/>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b/>
      <sz val="12"/>
      <color rgb="FFFF0000"/>
      <name val="Tahoma"/>
      <family val="2"/>
    </font>
  </fonts>
  <fills count="1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00B0F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s>
  <cellStyleXfs count="6">
    <xf numFmtId="0" fontId="0" fillId="0" borderId="0"/>
    <xf numFmtId="0" fontId="2" fillId="0" borderId="0"/>
    <xf numFmtId="0" fontId="2" fillId="0" borderId="0"/>
    <xf numFmtId="0" fontId="1" fillId="0" borderId="0"/>
    <xf numFmtId="0" fontId="2" fillId="0" borderId="0"/>
    <xf numFmtId="0" fontId="44" fillId="0" borderId="0"/>
  </cellStyleXfs>
  <cellXfs count="506">
    <xf numFmtId="0" fontId="0" fillId="0" borderId="0" xfId="0"/>
    <xf numFmtId="0" fontId="11" fillId="4" borderId="1" xfId="0"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9" fontId="11" fillId="4" borderId="28" xfId="0" applyNumberFormat="1" applyFont="1" applyFill="1" applyBorder="1" applyAlignment="1" applyProtection="1">
      <alignment horizontal="center"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7" fillId="0" borderId="0" xfId="0" applyFont="1" applyAlignment="1">
      <alignment horizontal="left" vertical="center" wrapText="1"/>
    </xf>
    <xf numFmtId="0" fontId="17" fillId="0" borderId="0" xfId="2" applyFont="1" applyAlignment="1">
      <alignment horizontal="center"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4"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5" fillId="0" borderId="0" xfId="0" applyFont="1" applyAlignment="1">
      <alignment vertical="center" wrapText="1"/>
    </xf>
    <xf numFmtId="0" fontId="5" fillId="0" borderId="34" xfId="2" applyFont="1" applyBorder="1" applyAlignment="1">
      <alignment vertical="center" wrapText="1"/>
    </xf>
    <xf numFmtId="0" fontId="5" fillId="0" borderId="36" xfId="2" applyFont="1" applyBorder="1" applyAlignment="1">
      <alignment vertical="center" wrapText="1"/>
    </xf>
    <xf numFmtId="0" fontId="5" fillId="0" borderId="0" xfId="2" applyFont="1" applyAlignment="1">
      <alignment vertical="center" wrapText="1"/>
    </xf>
    <xf numFmtId="0" fontId="5" fillId="0" borderId="1" xfId="2" applyFont="1" applyBorder="1" applyAlignment="1">
      <alignment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3" fillId="8" borderId="3" xfId="0" applyFont="1" applyFill="1" applyBorder="1" applyAlignment="1">
      <alignment horizontal="center" vertical="center" wrapText="1"/>
    </xf>
    <xf numFmtId="0" fontId="23" fillId="0" borderId="1" xfId="0" applyFont="1" applyBorder="1" applyAlignment="1">
      <alignment vertical="center" wrapText="1"/>
    </xf>
    <xf numFmtId="9" fontId="23" fillId="0" borderId="26"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0" fontId="23" fillId="0" borderId="33" xfId="0" applyFont="1" applyBorder="1" applyAlignment="1">
      <alignment vertical="center" wrapText="1"/>
    </xf>
    <xf numFmtId="0" fontId="23" fillId="7" borderId="3" xfId="0" applyFont="1" applyFill="1" applyBorder="1" applyAlignment="1">
      <alignment horizontal="center" vertical="center" wrapText="1"/>
    </xf>
    <xf numFmtId="0" fontId="23" fillId="0" borderId="1" xfId="0" applyFont="1" applyBorder="1" applyAlignment="1">
      <alignment horizontal="justify" vertical="center" wrapText="1"/>
    </xf>
    <xf numFmtId="0" fontId="23" fillId="0" borderId="26" xfId="0" applyFont="1" applyBorder="1" applyAlignment="1">
      <alignment vertical="center" wrapText="1"/>
    </xf>
    <xf numFmtId="0" fontId="23" fillId="3" borderId="3"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5" fillId="0" borderId="1" xfId="0" applyFont="1" applyBorder="1" applyAlignment="1">
      <alignment horizontal="left" vertical="center" wrapText="1"/>
    </xf>
    <xf numFmtId="0" fontId="10" fillId="2" borderId="0" xfId="2" applyFont="1" applyFill="1" applyAlignment="1">
      <alignment horizontal="center" vertical="center" wrapText="1"/>
    </xf>
    <xf numFmtId="0" fontId="15" fillId="0" borderId="0" xfId="0" applyFont="1" applyAlignment="1">
      <alignment horizontal="left" vertical="center" wrapText="1"/>
    </xf>
    <xf numFmtId="0" fontId="9" fillId="0" borderId="0" xfId="2" applyFont="1" applyAlignment="1">
      <alignment vertical="center"/>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10" fillId="2" borderId="0" xfId="2" applyFont="1" applyFill="1" applyAlignment="1">
      <alignment vertical="center" wrapText="1"/>
    </xf>
    <xf numFmtId="9" fontId="10" fillId="2" borderId="0" xfId="2" applyNumberFormat="1" applyFont="1" applyFill="1" applyAlignment="1">
      <alignment vertical="center" wrapText="1"/>
    </xf>
    <xf numFmtId="0" fontId="3" fillId="0" borderId="0" xfId="2" applyFont="1" applyAlignment="1">
      <alignment vertical="center" wrapText="1"/>
    </xf>
    <xf numFmtId="0" fontId="10" fillId="0" borderId="0" xfId="2" applyFont="1" applyAlignment="1">
      <alignment horizontal="center" vertical="center" wrapText="1"/>
    </xf>
    <xf numFmtId="0" fontId="5" fillId="0" borderId="5" xfId="2" applyFont="1" applyBorder="1" applyAlignment="1">
      <alignment vertical="center" wrapText="1"/>
    </xf>
    <xf numFmtId="9" fontId="5" fillId="0" borderId="5" xfId="2" applyNumberFormat="1" applyFont="1" applyBorder="1" applyAlignment="1">
      <alignment horizontal="center" vertical="center" wrapText="1"/>
    </xf>
    <xf numFmtId="9" fontId="11" fillId="0" borderId="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8" xfId="0"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8" xfId="2" applyFont="1" applyBorder="1" applyAlignment="1">
      <alignment horizontal="center" vertical="center" wrapText="1"/>
    </xf>
    <xf numFmtId="0" fontId="4" fillId="4"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5" borderId="0" xfId="2" applyFont="1" applyFill="1" applyAlignment="1">
      <alignment vertical="center" wrapText="1"/>
    </xf>
    <xf numFmtId="0" fontId="15" fillId="0" borderId="1" xfId="2" applyFont="1" applyBorder="1" applyAlignment="1">
      <alignment vertical="center"/>
    </xf>
    <xf numFmtId="0" fontId="2" fillId="2" borderId="0" xfId="2" applyFill="1"/>
    <xf numFmtId="0" fontId="2" fillId="2" borderId="0" xfId="2" applyFill="1" applyAlignment="1">
      <alignment horizontal="center" vertical="center"/>
    </xf>
    <xf numFmtId="0" fontId="15" fillId="0" borderId="0" xfId="2" applyFont="1" applyAlignment="1">
      <alignment horizontal="center" vertical="center"/>
    </xf>
    <xf numFmtId="0" fontId="15"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5" fillId="0" borderId="24" xfId="2" applyFont="1" applyBorder="1" applyAlignment="1">
      <alignment vertical="center" wrapText="1"/>
    </xf>
    <xf numFmtId="0" fontId="15" fillId="0" borderId="4" xfId="2" applyFont="1" applyBorder="1" applyAlignment="1">
      <alignment vertical="center" wrapText="1"/>
    </xf>
    <xf numFmtId="0" fontId="15"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7" fillId="0" borderId="0" xfId="2" applyFont="1" applyAlignment="1">
      <alignment vertical="center" wrapText="1"/>
    </xf>
    <xf numFmtId="0" fontId="2" fillId="0" borderId="0" xfId="2" applyAlignment="1">
      <alignment horizontal="center" vertical="center" wrapText="1"/>
    </xf>
    <xf numFmtId="0" fontId="15" fillId="0" borderId="24"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 xfId="2" applyFont="1" applyBorder="1" applyAlignment="1">
      <alignment vertical="center" wrapText="1"/>
    </xf>
    <xf numFmtId="0" fontId="28" fillId="0" borderId="1" xfId="0" applyFont="1" applyBorder="1" applyAlignment="1">
      <alignment horizontal="center" vertical="center" wrapText="1" readingOrder="1"/>
    </xf>
    <xf numFmtId="0" fontId="28"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9"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4" fillId="0" borderId="4" xfId="0" applyNumberFormat="1" applyFont="1" applyBorder="1" applyAlignment="1">
      <alignment horizontal="center" vertical="center" wrapText="1"/>
    </xf>
    <xf numFmtId="0" fontId="2" fillId="0" borderId="0" xfId="2" applyAlignment="1">
      <alignment horizontal="justify" vertical="center" wrapText="1"/>
    </xf>
    <xf numFmtId="0" fontId="30" fillId="11" borderId="1" xfId="0" applyFont="1" applyFill="1" applyBorder="1" applyAlignment="1">
      <alignment horizontal="center" vertical="center" wrapText="1" readingOrder="1"/>
    </xf>
    <xf numFmtId="0" fontId="2" fillId="9"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9" fillId="0" borderId="0" xfId="3" applyFont="1" applyAlignment="1">
      <alignment horizontal="center" vertical="center"/>
    </xf>
    <xf numFmtId="0" fontId="30" fillId="12" borderId="1" xfId="0" applyFont="1" applyFill="1" applyBorder="1" applyAlignment="1">
      <alignment horizontal="center" vertical="center" wrapText="1" readingOrder="1"/>
    </xf>
    <xf numFmtId="0" fontId="31" fillId="0" borderId="0" xfId="3" applyFont="1" applyAlignment="1">
      <alignment vertical="center" textRotation="90" wrapText="1"/>
    </xf>
    <xf numFmtId="0" fontId="32" fillId="0" borderId="0" xfId="3" applyFont="1" applyAlignment="1">
      <alignment horizontal="center" vertical="center" wrapText="1"/>
    </xf>
    <xf numFmtId="0" fontId="29" fillId="0" borderId="0" xfId="3" applyFont="1" applyAlignment="1">
      <alignment horizontal="center" vertical="center" wrapText="1"/>
    </xf>
    <xf numFmtId="0" fontId="30" fillId="8" borderId="1" xfId="0" applyFont="1" applyFill="1" applyBorder="1" applyAlignment="1">
      <alignment horizontal="center" vertical="center" wrapText="1" readingOrder="1"/>
    </xf>
    <xf numFmtId="0" fontId="28" fillId="0" borderId="28" xfId="0" applyFont="1" applyBorder="1" applyAlignment="1">
      <alignment horizontal="center" vertical="center" wrapText="1" readingOrder="1"/>
    </xf>
    <xf numFmtId="0" fontId="30" fillId="8" borderId="28" xfId="0" applyFont="1" applyFill="1" applyBorder="1" applyAlignment="1">
      <alignment horizontal="center" vertical="center" wrapText="1" readingOrder="1"/>
    </xf>
    <xf numFmtId="0" fontId="30" fillId="12" borderId="28" xfId="0" applyFont="1" applyFill="1" applyBorder="1" applyAlignment="1">
      <alignment horizontal="center" vertical="center" wrapText="1" readingOrder="1"/>
    </xf>
    <xf numFmtId="0" fontId="30" fillId="11" borderId="28" xfId="0" applyFont="1" applyFill="1" applyBorder="1" applyAlignment="1">
      <alignment horizontal="center" vertical="center" wrapText="1" readingOrder="1"/>
    </xf>
    <xf numFmtId="0" fontId="2" fillId="9"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9" fillId="0" borderId="0" xfId="3" applyFont="1" applyAlignment="1">
      <alignment vertical="center"/>
    </xf>
    <xf numFmtId="0" fontId="2" fillId="9" borderId="1" xfId="0" applyFont="1" applyFill="1" applyBorder="1" applyAlignment="1">
      <alignment horizontal="center" vertical="center" wrapText="1" readingOrder="1"/>
    </xf>
    <xf numFmtId="0" fontId="27" fillId="0" borderId="0" xfId="0" applyFont="1" applyAlignment="1">
      <alignment vertical="center" readingOrder="1"/>
    </xf>
    <xf numFmtId="0" fontId="33"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15" fillId="0" borderId="1" xfId="0" applyFont="1" applyBorder="1" applyAlignment="1">
      <alignment horizontal="center" vertical="center" wrapText="1"/>
    </xf>
    <xf numFmtId="0" fontId="2" fillId="2" borderId="0" xfId="2" applyFill="1" applyAlignment="1">
      <alignment horizontal="left"/>
    </xf>
    <xf numFmtId="0" fontId="15" fillId="0" borderId="0" xfId="2" applyFont="1" applyAlignment="1">
      <alignment horizontal="left" vertical="center"/>
    </xf>
    <xf numFmtId="0" fontId="15" fillId="0" borderId="0" xfId="2" applyFont="1" applyAlignment="1">
      <alignment vertical="center" wrapText="1"/>
    </xf>
    <xf numFmtId="9" fontId="2" fillId="0" borderId="4" xfId="2" applyNumberFormat="1" applyBorder="1" applyAlignment="1">
      <alignment horizontal="center" vertical="center" wrapText="1"/>
    </xf>
    <xf numFmtId="9" fontId="24"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5" fillId="0" borderId="0" xfId="2" applyNumberFormat="1" applyFont="1" applyAlignment="1">
      <alignment horizontal="center" vertical="center"/>
    </xf>
    <xf numFmtId="14" fontId="15"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4" fillId="5" borderId="0" xfId="2" applyFont="1" applyFill="1" applyAlignment="1">
      <alignment vertical="center" wrapText="1"/>
    </xf>
    <xf numFmtId="0" fontId="5" fillId="5" borderId="0" xfId="2" applyFont="1" applyFill="1" applyAlignment="1">
      <alignment vertical="center" wrapText="1"/>
    </xf>
    <xf numFmtId="0" fontId="0" fillId="5"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21" fillId="0" borderId="1" xfId="0" applyFont="1" applyBorder="1" applyAlignment="1">
      <alignment horizontal="center" vertical="center"/>
    </xf>
    <xf numFmtId="0" fontId="24" fillId="0" borderId="0" xfId="0" applyFont="1" applyAlignment="1">
      <alignment wrapText="1"/>
    </xf>
    <xf numFmtId="0" fontId="26" fillId="0" borderId="1" xfId="0" applyFont="1" applyBorder="1" applyAlignment="1">
      <alignment wrapText="1"/>
    </xf>
    <xf numFmtId="0" fontId="24" fillId="0" borderId="1" xfId="0" applyFont="1" applyBorder="1" applyAlignment="1">
      <alignment wrapText="1"/>
    </xf>
    <xf numFmtId="0" fontId="26" fillId="0" borderId="4" xfId="0" applyFont="1" applyBorder="1" applyAlignment="1">
      <alignment wrapText="1"/>
    </xf>
    <xf numFmtId="9" fontId="24" fillId="0" borderId="1" xfId="0" applyNumberFormat="1" applyFont="1" applyBorder="1" applyAlignment="1">
      <alignment wrapText="1"/>
    </xf>
    <xf numFmtId="0" fontId="24" fillId="0" borderId="4" xfId="0" applyFont="1" applyBorder="1" applyAlignment="1">
      <alignment wrapText="1"/>
    </xf>
    <xf numFmtId="0" fontId="14" fillId="0" borderId="1" xfId="2" applyFont="1" applyBorder="1" applyAlignment="1">
      <alignment horizontal="center" vertical="center" wrapText="1"/>
    </xf>
    <xf numFmtId="0" fontId="26"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14" fontId="6" fillId="0" borderId="1" xfId="2" applyNumberFormat="1" applyFont="1" applyBorder="1" applyAlignment="1" applyProtection="1">
      <alignment horizontal="center" vertical="center" wrapText="1"/>
      <protection locked="0"/>
    </xf>
    <xf numFmtId="0" fontId="14" fillId="0" borderId="1" xfId="2" applyFont="1" applyBorder="1" applyAlignment="1">
      <alignment horizontal="right" vertical="center" wrapText="1"/>
    </xf>
    <xf numFmtId="0" fontId="6" fillId="0" borderId="1" xfId="0" applyFont="1" applyBorder="1" applyAlignment="1">
      <alignment horizontal="left" vertical="center" wrapText="1"/>
    </xf>
    <xf numFmtId="0" fontId="34" fillId="2" borderId="1" xfId="2" applyFont="1" applyFill="1" applyBorder="1" applyAlignment="1">
      <alignment horizontal="right" vertical="center" wrapText="1"/>
    </xf>
    <xf numFmtId="0" fontId="24" fillId="0" borderId="8" xfId="0" applyFont="1" applyBorder="1" applyAlignment="1">
      <alignment wrapText="1"/>
    </xf>
    <xf numFmtId="0" fontId="26" fillId="0" borderId="0" xfId="0" applyFont="1" applyAlignment="1">
      <alignment wrapText="1"/>
    </xf>
    <xf numFmtId="0" fontId="24" fillId="0" borderId="11" xfId="0" applyFont="1" applyBorder="1" applyAlignment="1">
      <alignment wrapText="1"/>
    </xf>
    <xf numFmtId="0" fontId="24" fillId="0" borderId="34" xfId="0" applyFont="1" applyBorder="1" applyAlignment="1">
      <alignment wrapText="1"/>
    </xf>
    <xf numFmtId="0" fontId="24" fillId="0" borderId="3" xfId="0" applyFont="1" applyBorder="1" applyAlignment="1">
      <alignment wrapText="1"/>
    </xf>
    <xf numFmtId="0" fontId="24" fillId="0" borderId="26" xfId="0" applyFont="1" applyBorder="1" applyAlignment="1">
      <alignment wrapText="1"/>
    </xf>
    <xf numFmtId="0" fontId="2" fillId="2" borderId="3" xfId="2" applyFill="1" applyBorder="1" applyAlignment="1">
      <alignment wrapText="1"/>
    </xf>
    <xf numFmtId="0" fontId="24" fillId="0" borderId="27" xfId="0" applyFont="1" applyBorder="1" applyAlignment="1">
      <alignment wrapText="1"/>
    </xf>
    <xf numFmtId="0" fontId="24" fillId="0" borderId="29" xfId="0" applyFont="1" applyBorder="1" applyAlignment="1">
      <alignment wrapText="1"/>
    </xf>
    <xf numFmtId="0" fontId="24" fillId="0" borderId="24" xfId="0" applyFont="1" applyBorder="1" applyAlignment="1">
      <alignment wrapText="1"/>
    </xf>
    <xf numFmtId="0" fontId="24" fillId="0" borderId="33" xfId="0" applyFont="1" applyBorder="1" applyAlignment="1">
      <alignment wrapText="1"/>
    </xf>
    <xf numFmtId="0" fontId="2" fillId="2" borderId="27" xfId="2" applyFill="1" applyBorder="1" applyAlignment="1">
      <alignment wrapText="1"/>
    </xf>
    <xf numFmtId="0" fontId="25" fillId="0" borderId="29" xfId="0" applyFont="1" applyBorder="1" applyAlignment="1">
      <alignment horizontal="left" vertical="center" wrapText="1"/>
    </xf>
    <xf numFmtId="0" fontId="3" fillId="2" borderId="0" xfId="2" applyFont="1" applyFill="1" applyAlignment="1">
      <alignment vertical="center"/>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5"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0" fillId="0" borderId="28" xfId="0" applyNumberFormat="1" applyBorder="1" applyAlignment="1">
      <alignment horizontal="center" vertical="center" wrapText="1"/>
    </xf>
    <xf numFmtId="9" fontId="5" fillId="0" borderId="36"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4" borderId="3" xfId="0" applyNumberFormat="1" applyFill="1" applyBorder="1" applyAlignment="1" applyProtection="1">
      <alignment horizontal="center" vertical="center" wrapText="1"/>
      <protection locked="0"/>
    </xf>
    <xf numFmtId="9" fontId="0" fillId="4" borderId="27" xfId="0" applyNumberFormat="1" applyFill="1" applyBorder="1" applyAlignment="1" applyProtection="1">
      <alignment horizontal="center" vertical="center" wrapText="1"/>
      <protection locked="0"/>
    </xf>
    <xf numFmtId="0" fontId="35" fillId="0" borderId="38" xfId="2" applyFont="1" applyBorder="1" applyAlignment="1">
      <alignment horizontal="center" vertical="center" wrapText="1"/>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5" fillId="0" borderId="10" xfId="2" applyFont="1" applyBorder="1" applyAlignment="1">
      <alignment horizontal="center" vertical="center" wrapText="1"/>
    </xf>
    <xf numFmtId="0" fontId="2" fillId="0" borderId="1" xfId="0" applyFont="1" applyBorder="1" applyAlignment="1">
      <alignment wrapText="1"/>
    </xf>
    <xf numFmtId="0" fontId="30" fillId="0" borderId="0" xfId="0" applyFont="1" applyAlignment="1">
      <alignment horizontal="center" vertical="center" wrapText="1" readingOrder="1"/>
    </xf>
    <xf numFmtId="9" fontId="2" fillId="0" borderId="0" xfId="2" applyNumberFormat="1" applyAlignment="1">
      <alignment horizontal="center" vertical="center" wrapText="1"/>
    </xf>
    <xf numFmtId="9" fontId="24" fillId="0" borderId="0" xfId="0" applyNumberFormat="1" applyFont="1" applyAlignment="1">
      <alignment horizontal="center" vertical="center" wrapText="1"/>
    </xf>
    <xf numFmtId="9" fontId="24" fillId="0" borderId="0" xfId="0" applyNumberFormat="1" applyFont="1" applyAlignment="1">
      <alignment horizontal="left" vertical="center" wrapText="1"/>
    </xf>
    <xf numFmtId="0" fontId="0" fillId="5" borderId="0" xfId="0" applyFill="1"/>
    <xf numFmtId="0" fontId="39" fillId="5" borderId="15" xfId="4" quotePrefix="1" applyFont="1" applyFill="1" applyBorder="1" applyAlignment="1">
      <alignment horizontal="left" vertical="top" wrapText="1"/>
    </xf>
    <xf numFmtId="0" fontId="40" fillId="5" borderId="2" xfId="4" quotePrefix="1" applyFont="1" applyFill="1" applyBorder="1" applyAlignment="1">
      <alignment horizontal="left" vertical="top" wrapText="1"/>
    </xf>
    <xf numFmtId="0" fontId="37" fillId="5" borderId="2" xfId="4" applyFont="1" applyFill="1" applyBorder="1"/>
    <xf numFmtId="0" fontId="6" fillId="0" borderId="8" xfId="2" applyFont="1" applyBorder="1" applyAlignment="1">
      <alignment horizontal="justify" vertical="center" wrapText="1"/>
    </xf>
    <xf numFmtId="0" fontId="6" fillId="4" borderId="3" xfId="2" applyFont="1" applyFill="1" applyBorder="1" applyAlignment="1" applyProtection="1">
      <alignment horizontal="center" vertical="center" wrapText="1"/>
      <protection locked="0"/>
    </xf>
    <xf numFmtId="0" fontId="6" fillId="4"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5"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15"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4" borderId="1" xfId="2" applyFont="1" applyFill="1" applyBorder="1" applyAlignment="1" applyProtection="1">
      <alignment horizontal="left" vertical="center" wrapText="1"/>
      <protection locked="0"/>
    </xf>
    <xf numFmtId="0" fontId="4" fillId="4" borderId="28" xfId="2" applyFont="1" applyFill="1" applyBorder="1" applyAlignment="1" applyProtection="1">
      <alignment horizontal="left" vertical="center" wrapText="1"/>
      <protection locked="0"/>
    </xf>
    <xf numFmtId="0" fontId="2" fillId="4" borderId="1" xfId="2" applyFill="1" applyBorder="1" applyAlignment="1" applyProtection="1">
      <alignment horizontal="justify" vertical="center" wrapText="1"/>
      <protection locked="0"/>
    </xf>
    <xf numFmtId="14" fontId="2" fillId="4" borderId="1" xfId="2" applyNumberFormat="1" applyFill="1" applyBorder="1" applyAlignment="1" applyProtection="1">
      <alignment horizontal="justify" vertical="center" wrapText="1"/>
      <protection locked="0"/>
    </xf>
    <xf numFmtId="0" fontId="0" fillId="0" borderId="0" xfId="0" applyAlignment="1">
      <alignment horizontal="center"/>
    </xf>
    <xf numFmtId="0" fontId="20" fillId="0" borderId="0" xfId="0" applyFont="1"/>
    <xf numFmtId="0" fontId="16" fillId="0" borderId="0" xfId="0" applyFont="1" applyProtection="1">
      <protection locked="0"/>
    </xf>
    <xf numFmtId="14" fontId="2" fillId="0" borderId="0" xfId="0" applyNumberFormat="1" applyFont="1" applyAlignment="1">
      <alignment horizontal="left" vertical="center" wrapText="1"/>
    </xf>
    <xf numFmtId="0" fontId="34" fillId="2" borderId="1" xfId="2" applyFont="1" applyFill="1" applyBorder="1" applyAlignment="1">
      <alignment vertical="center" wrapText="1"/>
    </xf>
    <xf numFmtId="14" fontId="2" fillId="0" borderId="1" xfId="0" applyNumberFormat="1" applyFont="1" applyBorder="1" applyAlignment="1">
      <alignment horizontal="left" vertical="center" wrapText="1"/>
    </xf>
    <xf numFmtId="0" fontId="34" fillId="2" borderId="5" xfId="2" applyFont="1" applyFill="1" applyBorder="1" applyAlignment="1">
      <alignment vertical="center" wrapText="1"/>
    </xf>
    <xf numFmtId="14" fontId="2" fillId="0" borderId="1" xfId="0" applyNumberFormat="1" applyFont="1" applyBorder="1" applyAlignment="1">
      <alignment vertical="center" wrapText="1"/>
    </xf>
    <xf numFmtId="14"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0" xfId="0" applyFont="1" applyAlignment="1">
      <alignment horizontal="center" vertical="center" wrapText="1"/>
    </xf>
    <xf numFmtId="0" fontId="14" fillId="0" borderId="0" xfId="2" applyFont="1" applyAlignment="1">
      <alignment horizontal="left" vertical="center" wrapText="1"/>
    </xf>
    <xf numFmtId="0" fontId="6" fillId="5" borderId="0" xfId="2" applyFont="1" applyFill="1" applyAlignment="1">
      <alignment horizontal="left" vertical="center" wrapText="1"/>
    </xf>
    <xf numFmtId="0" fontId="14" fillId="0" borderId="0" xfId="2" applyFont="1" applyAlignment="1">
      <alignment vertical="center" wrapText="1"/>
    </xf>
    <xf numFmtId="0" fontId="14" fillId="0" borderId="0" xfId="2" applyFont="1" applyAlignment="1">
      <alignment horizontal="center" vertical="center" wrapText="1"/>
    </xf>
    <xf numFmtId="0" fontId="6" fillId="0" borderId="0" xfId="2" applyFont="1" applyAlignment="1" applyProtection="1">
      <alignment horizontal="left" vertical="justify" wrapText="1"/>
      <protection locked="0"/>
    </xf>
    <xf numFmtId="0" fontId="14"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6" fillId="0" borderId="1" xfId="2" applyFont="1" applyBorder="1" applyAlignment="1" applyProtection="1">
      <alignment vertical="center" wrapText="1"/>
      <protection locked="0"/>
    </xf>
    <xf numFmtId="0" fontId="14" fillId="0" borderId="0" xfId="2" applyFont="1" applyAlignment="1">
      <alignment horizontal="center" vertical="center"/>
    </xf>
    <xf numFmtId="0" fontId="14" fillId="0" borderId="0" xfId="0" applyFont="1" applyAlignment="1">
      <alignment horizontal="left" vertical="center" wrapText="1"/>
    </xf>
    <xf numFmtId="49" fontId="14" fillId="0" borderId="0" xfId="0" applyNumberFormat="1" applyFont="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49" fontId="14" fillId="0" borderId="1" xfId="0" applyNumberFormat="1" applyFont="1" applyBorder="1" applyAlignment="1" applyProtection="1">
      <alignment horizontal="left" vertical="center" wrapText="1"/>
      <protection locked="0"/>
    </xf>
    <xf numFmtId="0" fontId="3" fillId="2" borderId="0" xfId="2" applyFont="1" applyFill="1" applyAlignment="1">
      <alignment horizontal="center"/>
    </xf>
    <xf numFmtId="0" fontId="34" fillId="2" borderId="0" xfId="2" applyFont="1" applyFill="1" applyAlignment="1">
      <alignment vertical="center" wrapText="1"/>
    </xf>
    <xf numFmtId="14" fontId="2" fillId="0" borderId="0" xfId="0" applyNumberFormat="1" applyFont="1" applyAlignment="1">
      <alignment horizontal="right" vertical="center" wrapText="1"/>
    </xf>
    <xf numFmtId="14" fontId="2" fillId="0" borderId="1" xfId="0" applyNumberFormat="1" applyFont="1" applyBorder="1" applyAlignment="1">
      <alignment horizontal="right" vertical="center" wrapText="1"/>
    </xf>
    <xf numFmtId="0" fontId="14" fillId="0" borderId="65" xfId="2" applyFont="1" applyBorder="1" applyAlignment="1">
      <alignment vertical="center" wrapText="1"/>
    </xf>
    <xf numFmtId="0" fontId="6" fillId="5" borderId="11" xfId="2" applyFont="1" applyFill="1" applyBorder="1" applyAlignment="1">
      <alignment horizontal="left" vertical="center" wrapText="1"/>
    </xf>
    <xf numFmtId="0" fontId="15" fillId="0" borderId="0" xfId="0" applyFont="1" applyAlignment="1">
      <alignment horizontal="right" vertical="center" wrapText="1"/>
    </xf>
    <xf numFmtId="14" fontId="2" fillId="0" borderId="0" xfId="0" applyNumberFormat="1" applyFont="1" applyAlignment="1">
      <alignment vertical="center" wrapText="1"/>
    </xf>
    <xf numFmtId="14" fontId="15" fillId="0" borderId="0" xfId="0" applyNumberFormat="1" applyFont="1" applyAlignment="1">
      <alignment horizontal="center" vertical="center" wrapText="1"/>
    </xf>
    <xf numFmtId="0" fontId="2" fillId="2" borderId="15" xfId="2" applyFill="1" applyBorder="1"/>
    <xf numFmtId="0" fontId="15" fillId="0" borderId="11"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46" xfId="2" applyFont="1" applyBorder="1" applyAlignment="1">
      <alignment horizontal="center" vertical="center" wrapText="1"/>
    </xf>
    <xf numFmtId="0" fontId="41" fillId="5" borderId="15" xfId="4" quotePrefix="1" applyFont="1" applyFill="1" applyBorder="1" applyAlignment="1">
      <alignment horizontal="justify" vertical="center" wrapText="1"/>
    </xf>
    <xf numFmtId="0" fontId="41" fillId="5" borderId="0" xfId="4" quotePrefix="1" applyFont="1" applyFill="1" applyAlignment="1">
      <alignment horizontal="justify" vertical="center" wrapText="1"/>
    </xf>
    <xf numFmtId="0" fontId="41" fillId="5" borderId="2" xfId="4" quotePrefix="1" applyFont="1" applyFill="1" applyBorder="1" applyAlignment="1">
      <alignment horizontal="justify" vertical="center" wrapText="1"/>
    </xf>
    <xf numFmtId="0" fontId="39" fillId="5" borderId="42" xfId="4" quotePrefix="1" applyFont="1" applyFill="1" applyBorder="1" applyAlignment="1">
      <alignment horizontal="left" vertical="top" wrapText="1"/>
    </xf>
    <xf numFmtId="0" fontId="39" fillId="5" borderId="43" xfId="4" quotePrefix="1" applyFont="1" applyFill="1" applyBorder="1" applyAlignment="1">
      <alignment horizontal="left" vertical="top" wrapText="1"/>
    </xf>
    <xf numFmtId="0" fontId="39" fillId="5" borderId="44" xfId="4" quotePrefix="1" applyFont="1" applyFill="1" applyBorder="1" applyAlignment="1">
      <alignment horizontal="left" vertical="top" wrapText="1"/>
    </xf>
    <xf numFmtId="0" fontId="41" fillId="5" borderId="42" xfId="4" quotePrefix="1" applyFont="1" applyFill="1" applyBorder="1" applyAlignment="1">
      <alignment horizontal="left" vertical="top" wrapText="1"/>
    </xf>
    <xf numFmtId="0" fontId="41" fillId="5" borderId="43" xfId="4" quotePrefix="1" applyFont="1" applyFill="1" applyBorder="1" applyAlignment="1">
      <alignment horizontal="left" vertical="top" wrapText="1"/>
    </xf>
    <xf numFmtId="0" fontId="41" fillId="5" borderId="44" xfId="4" quotePrefix="1" applyFont="1" applyFill="1" applyBorder="1" applyAlignment="1">
      <alignment horizontal="left" vertical="top" wrapText="1"/>
    </xf>
    <xf numFmtId="0" fontId="39" fillId="5" borderId="0" xfId="4" quotePrefix="1" applyFont="1" applyFill="1" applyAlignment="1">
      <alignment horizontal="left" vertical="top" wrapText="1"/>
    </xf>
    <xf numFmtId="0" fontId="39" fillId="5" borderId="2" xfId="4" quotePrefix="1" applyFont="1" applyFill="1" applyBorder="1" applyAlignment="1">
      <alignment horizontal="left" vertical="top" wrapText="1"/>
    </xf>
    <xf numFmtId="0" fontId="39" fillId="5" borderId="66" xfId="4" quotePrefix="1" applyFont="1" applyFill="1" applyBorder="1" applyAlignment="1">
      <alignment horizontal="left" vertical="top" wrapText="1"/>
    </xf>
    <xf numFmtId="0" fontId="39" fillId="5" borderId="10" xfId="4" quotePrefix="1" applyFont="1" applyFill="1" applyBorder="1" applyAlignment="1">
      <alignment horizontal="left" vertical="top" wrapText="1"/>
    </xf>
    <xf numFmtId="0" fontId="39" fillId="5" borderId="68" xfId="4" quotePrefix="1" applyFont="1" applyFill="1" applyBorder="1" applyAlignment="1">
      <alignment horizontal="left" vertical="top" wrapText="1"/>
    </xf>
    <xf numFmtId="0" fontId="45" fillId="5" borderId="43" xfId="5" applyFont="1" applyFill="1" applyBorder="1" applyAlignment="1">
      <alignment horizontal="left" vertical="top" wrapText="1" readingOrder="1"/>
    </xf>
    <xf numFmtId="0" fontId="46" fillId="5" borderId="43" xfId="4" applyFont="1" applyFill="1" applyBorder="1" applyAlignment="1">
      <alignment horizontal="justify" vertical="center" wrapText="1"/>
    </xf>
    <xf numFmtId="0" fontId="39" fillId="5" borderId="42" xfId="4" quotePrefix="1" applyFont="1" applyFill="1" applyBorder="1" applyAlignment="1">
      <alignment vertical="top" wrapText="1"/>
    </xf>
    <xf numFmtId="0" fontId="39" fillId="5" borderId="43" xfId="4" quotePrefix="1" applyFont="1" applyFill="1" applyBorder="1" applyAlignment="1">
      <alignment vertical="top" wrapText="1"/>
    </xf>
    <xf numFmtId="0" fontId="39" fillId="5" borderId="44" xfId="4" quotePrefix="1" applyFont="1" applyFill="1" applyBorder="1" applyAlignment="1">
      <alignment vertical="top" wrapText="1"/>
    </xf>
    <xf numFmtId="0" fontId="39" fillId="5" borderId="0" xfId="4" quotePrefix="1" applyFont="1" applyFill="1" applyAlignment="1">
      <alignment vertical="top" wrapText="1"/>
    </xf>
    <xf numFmtId="0" fontId="0" fillId="5" borderId="0" xfId="0" applyFill="1" applyAlignment="1">
      <alignment wrapText="1"/>
    </xf>
    <xf numFmtId="0" fontId="37" fillId="5" borderId="42" xfId="4" applyFont="1" applyFill="1" applyBorder="1" applyAlignment="1">
      <alignment wrapText="1"/>
    </xf>
    <xf numFmtId="0" fontId="37" fillId="5" borderId="43" xfId="4" applyFont="1" applyFill="1" applyBorder="1" applyAlignment="1">
      <alignment wrapText="1"/>
    </xf>
    <xf numFmtId="0" fontId="37" fillId="5" borderId="44" xfId="4" applyFont="1" applyFill="1" applyBorder="1" applyAlignment="1">
      <alignment wrapText="1"/>
    </xf>
    <xf numFmtId="0" fontId="37" fillId="5" borderId="15" xfId="4" applyFont="1" applyFill="1" applyBorder="1" applyAlignment="1">
      <alignment wrapText="1"/>
    </xf>
    <xf numFmtId="0" fontId="37" fillId="5" borderId="2" xfId="4" applyFont="1" applyFill="1" applyBorder="1" applyAlignment="1">
      <alignment wrapText="1"/>
    </xf>
    <xf numFmtId="0" fontId="37" fillId="5" borderId="14" xfId="4" applyFont="1" applyFill="1" applyBorder="1" applyAlignment="1">
      <alignment wrapText="1"/>
    </xf>
    <xf numFmtId="0" fontId="37" fillId="5" borderId="13" xfId="4" applyFont="1" applyFill="1" applyBorder="1" applyAlignment="1">
      <alignment wrapText="1"/>
    </xf>
    <xf numFmtId="0" fontId="37" fillId="5" borderId="12" xfId="4" applyFont="1" applyFill="1" applyBorder="1" applyAlignment="1">
      <alignment wrapText="1"/>
    </xf>
    <xf numFmtId="0" fontId="37" fillId="5" borderId="0" xfId="4" applyFont="1" applyFill="1" applyAlignment="1">
      <alignment wrapText="1"/>
    </xf>
    <xf numFmtId="0" fontId="39" fillId="5" borderId="15" xfId="4" quotePrefix="1" applyFont="1" applyFill="1" applyBorder="1" applyAlignment="1">
      <alignment vertical="top" wrapText="1"/>
    </xf>
    <xf numFmtId="0" fontId="39" fillId="5" borderId="2" xfId="4" quotePrefix="1" applyFont="1" applyFill="1" applyBorder="1" applyAlignment="1">
      <alignment vertical="top" wrapText="1"/>
    </xf>
    <xf numFmtId="0" fontId="40" fillId="5" borderId="0" xfId="4" quotePrefix="1" applyFont="1" applyFill="1" applyAlignment="1">
      <alignment horizontal="left" vertical="top" wrapText="1"/>
    </xf>
    <xf numFmtId="0" fontId="43" fillId="5" borderId="0" xfId="4" applyFont="1" applyFill="1" applyAlignment="1">
      <alignment horizontal="left" vertical="center" wrapText="1"/>
    </xf>
    <xf numFmtId="0" fontId="37" fillId="5" borderId="0" xfId="4" applyFont="1" applyFill="1" applyAlignment="1">
      <alignment horizontal="left" vertical="center" wrapText="1"/>
    </xf>
    <xf numFmtId="0" fontId="37" fillId="5" borderId="0" xfId="4" quotePrefix="1" applyFont="1" applyFill="1" applyAlignment="1">
      <alignment horizontal="left" vertical="center" wrapText="1"/>
    </xf>
    <xf numFmtId="0" fontId="43" fillId="14" borderId="3" xfId="4" applyFont="1" applyFill="1" applyBorder="1" applyAlignment="1">
      <alignment horizontal="center" wrapText="1"/>
    </xf>
    <xf numFmtId="0" fontId="37" fillId="5" borderId="0" xfId="4" applyFont="1" applyFill="1"/>
    <xf numFmtId="0" fontId="45" fillId="5" borderId="0" xfId="0" applyFont="1" applyFill="1" applyAlignment="1">
      <alignment horizontal="left" vertical="center" wrapText="1"/>
    </xf>
    <xf numFmtId="0" fontId="46" fillId="5" borderId="0" xfId="0" applyFont="1" applyFill="1" applyAlignment="1">
      <alignment horizontal="left" vertical="top" wrapText="1"/>
    </xf>
    <xf numFmtId="0" fontId="43" fillId="5" borderId="3" xfId="4" applyFont="1" applyFill="1" applyBorder="1" applyAlignment="1">
      <alignment horizontal="center" vertical="center"/>
    </xf>
    <xf numFmtId="0" fontId="43" fillId="5" borderId="3" xfId="4" applyFont="1" applyFill="1" applyBorder="1" applyAlignment="1">
      <alignment horizontal="center" vertical="center" wrapText="1"/>
    </xf>
    <xf numFmtId="0" fontId="41" fillId="0" borderId="42" xfId="4" quotePrefix="1" applyFont="1" applyBorder="1" applyAlignment="1">
      <alignment horizontal="left" vertical="top" wrapText="1"/>
    </xf>
    <xf numFmtId="0" fontId="41" fillId="0" borderId="43" xfId="4" quotePrefix="1" applyFont="1" applyBorder="1" applyAlignment="1">
      <alignment horizontal="left" vertical="top" wrapText="1"/>
    </xf>
    <xf numFmtId="0" fontId="41" fillId="0" borderId="44" xfId="4" quotePrefix="1" applyFont="1" applyBorder="1" applyAlignment="1">
      <alignment horizontal="left" vertical="top" wrapText="1"/>
    </xf>
    <xf numFmtId="0" fontId="0" fillId="0" borderId="0" xfId="0" applyAlignment="1">
      <alignment wrapText="1"/>
    </xf>
    <xf numFmtId="0" fontId="4" fillId="0" borderId="6" xfId="2" applyFont="1" applyBorder="1" applyAlignment="1">
      <alignment horizontal="left" vertical="center" wrapText="1"/>
    </xf>
    <xf numFmtId="0" fontId="4" fillId="0" borderId="1" xfId="2" applyFont="1" applyBorder="1" applyAlignment="1">
      <alignment horizontal="left" vertical="center" wrapText="1"/>
    </xf>
    <xf numFmtId="0" fontId="4" fillId="0" borderId="28" xfId="2" applyFont="1" applyBorder="1" applyAlignment="1">
      <alignment horizontal="left" vertical="center" wrapText="1"/>
    </xf>
    <xf numFmtId="9" fontId="5" fillId="0" borderId="72" xfId="2" applyNumberFormat="1" applyFont="1" applyBorder="1" applyAlignment="1">
      <alignment horizontal="center" vertical="center" wrapText="1"/>
    </xf>
    <xf numFmtId="14" fontId="8" fillId="6" borderId="1" xfId="0" applyNumberFormat="1" applyFont="1" applyFill="1" applyBorder="1" applyAlignment="1">
      <alignment horizontal="right" vertical="center"/>
    </xf>
    <xf numFmtId="14" fontId="16" fillId="0" borderId="1" xfId="0" applyNumberFormat="1" applyFont="1" applyBorder="1" applyAlignment="1" applyProtection="1">
      <alignment horizontal="right" vertical="center" wrapText="1"/>
      <protection locked="0"/>
    </xf>
    <xf numFmtId="14" fontId="16" fillId="0" borderId="1" xfId="0" applyNumberFormat="1" applyFont="1" applyBorder="1" applyAlignment="1" applyProtection="1">
      <alignment horizontal="right"/>
      <protection locked="0"/>
    </xf>
    <xf numFmtId="14" fontId="16" fillId="0" borderId="0" xfId="0" applyNumberFormat="1" applyFont="1" applyAlignment="1" applyProtection="1">
      <alignment horizontal="right"/>
      <protection locked="0"/>
    </xf>
    <xf numFmtId="14" fontId="0" fillId="0" borderId="0" xfId="0" applyNumberFormat="1" applyAlignment="1">
      <alignment horizontal="right"/>
    </xf>
    <xf numFmtId="9" fontId="49" fillId="0" borderId="0" xfId="2" applyNumberFormat="1" applyFont="1" applyAlignment="1">
      <alignment vertical="center"/>
    </xf>
    <xf numFmtId="49" fontId="9" fillId="0" borderId="0" xfId="2" applyNumberFormat="1" applyFont="1" applyAlignment="1">
      <alignment vertical="center"/>
    </xf>
    <xf numFmtId="0" fontId="23" fillId="0" borderId="0" xfId="0" applyFont="1" applyAlignment="1">
      <alignment horizontal="center" vertical="center" wrapText="1"/>
    </xf>
    <xf numFmtId="9" fontId="23"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3" fillId="0" borderId="0" xfId="2" applyNumberFormat="1" applyFont="1" applyAlignment="1">
      <alignment vertical="center" wrapText="1"/>
    </xf>
    <xf numFmtId="9" fontId="4" fillId="0" borderId="6"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8" fillId="5" borderId="5" xfId="0" applyFont="1" applyFill="1" applyBorder="1" applyAlignment="1">
      <alignment wrapText="1"/>
    </xf>
    <xf numFmtId="0" fontId="27" fillId="0" borderId="1" xfId="2" applyFont="1" applyBorder="1" applyAlignment="1">
      <alignment horizontal="left" vertical="center"/>
    </xf>
    <xf numFmtId="0" fontId="14" fillId="0" borderId="1" xfId="2" applyFont="1" applyBorder="1" applyAlignment="1">
      <alignment horizontal="center" vertical="center"/>
    </xf>
    <xf numFmtId="0" fontId="26" fillId="0" borderId="0" xfId="0" applyFont="1" applyAlignment="1">
      <alignment horizontal="center" vertical="center" wrapText="1"/>
    </xf>
    <xf numFmtId="0" fontId="0" fillId="0" borderId="0" xfId="0" applyAlignment="1">
      <alignment vertical="center" wrapText="1"/>
    </xf>
    <xf numFmtId="0" fontId="23" fillId="0" borderId="1" xfId="0" applyFont="1" applyBorder="1" applyAlignment="1" applyProtection="1">
      <alignment vertical="center" wrapText="1"/>
      <protection locked="0"/>
    </xf>
    <xf numFmtId="0" fontId="6" fillId="4" borderId="4" xfId="2" applyFont="1" applyFill="1" applyBorder="1" applyAlignment="1" applyProtection="1">
      <alignment horizontal="center" vertical="center" wrapText="1"/>
      <protection locked="0"/>
    </xf>
    <xf numFmtId="0" fontId="6" fillId="0" borderId="4" xfId="0" applyFont="1" applyBorder="1" applyAlignment="1">
      <alignment horizontal="left" vertical="center" wrapText="1"/>
    </xf>
    <xf numFmtId="0" fontId="0" fillId="0" borderId="1" xfId="0" applyBorder="1" applyAlignment="1" applyProtection="1">
      <alignment vertical="center" wrapText="1"/>
      <protection locked="0"/>
    </xf>
    <xf numFmtId="0" fontId="36" fillId="13" borderId="30" xfId="4" applyFont="1" applyFill="1" applyBorder="1" applyAlignment="1">
      <alignment horizontal="center" vertical="center" wrapText="1"/>
    </xf>
    <xf numFmtId="0" fontId="36" fillId="13" borderId="31" xfId="4" applyFont="1" applyFill="1" applyBorder="1" applyAlignment="1">
      <alignment horizontal="center" vertical="center" wrapText="1"/>
    </xf>
    <xf numFmtId="0" fontId="36" fillId="13" borderId="32" xfId="4" applyFont="1" applyFill="1" applyBorder="1" applyAlignment="1">
      <alignment horizontal="center" vertical="center" wrapText="1"/>
    </xf>
    <xf numFmtId="0" fontId="37" fillId="0" borderId="15" xfId="4" quotePrefix="1" applyFont="1" applyBorder="1" applyAlignment="1">
      <alignment horizontal="left" vertical="center" wrapText="1"/>
    </xf>
    <xf numFmtId="0" fontId="37" fillId="0" borderId="0" xfId="4" quotePrefix="1" applyFont="1" applyAlignment="1">
      <alignment horizontal="left" vertical="center" wrapText="1"/>
    </xf>
    <xf numFmtId="0" fontId="37" fillId="0" borderId="2" xfId="4" quotePrefix="1" applyFont="1" applyBorder="1" applyAlignment="1">
      <alignment horizontal="left" vertical="center" wrapText="1"/>
    </xf>
    <xf numFmtId="0" fontId="37" fillId="0" borderId="45" xfId="4" quotePrefix="1" applyFont="1" applyBorder="1" applyAlignment="1">
      <alignment horizontal="left" vertical="center" wrapText="1"/>
    </xf>
    <xf numFmtId="0" fontId="37" fillId="0" borderId="9" xfId="4" quotePrefix="1" applyFont="1" applyBorder="1" applyAlignment="1">
      <alignment horizontal="left" vertical="center" wrapText="1"/>
    </xf>
    <xf numFmtId="0" fontId="37" fillId="0" borderId="46" xfId="4" quotePrefix="1" applyFont="1" applyBorder="1" applyAlignment="1">
      <alignment horizontal="left" vertical="center" wrapText="1"/>
    </xf>
    <xf numFmtId="0" fontId="39" fillId="5" borderId="42" xfId="4" quotePrefix="1" applyFont="1" applyFill="1" applyBorder="1" applyAlignment="1">
      <alignment horizontal="left" vertical="top" wrapText="1"/>
    </xf>
    <xf numFmtId="0" fontId="40" fillId="5" borderId="43" xfId="4" quotePrefix="1" applyFont="1" applyFill="1" applyBorder="1" applyAlignment="1">
      <alignment horizontal="left" vertical="top" wrapText="1"/>
    </xf>
    <xf numFmtId="0" fontId="40" fillId="5" borderId="44" xfId="4" quotePrefix="1" applyFont="1" applyFill="1" applyBorder="1" applyAlignment="1">
      <alignment horizontal="left" vertical="top" wrapText="1"/>
    </xf>
    <xf numFmtId="0" fontId="41" fillId="5" borderId="45" xfId="4" quotePrefix="1" applyFont="1" applyFill="1" applyBorder="1" applyAlignment="1">
      <alignment horizontal="justify" vertical="center" wrapText="1"/>
    </xf>
    <xf numFmtId="0" fontId="41" fillId="5" borderId="9" xfId="4" quotePrefix="1" applyFont="1" applyFill="1" applyBorder="1" applyAlignment="1">
      <alignment horizontal="justify" vertical="center" wrapText="1"/>
    </xf>
    <xf numFmtId="0" fontId="41" fillId="5" borderId="46" xfId="4" quotePrefix="1" applyFont="1" applyFill="1" applyBorder="1" applyAlignment="1">
      <alignment horizontal="justify" vertical="center" wrapText="1"/>
    </xf>
    <xf numFmtId="0" fontId="45" fillId="14" borderId="69" xfId="5" applyFont="1" applyFill="1" applyBorder="1" applyAlignment="1">
      <alignment horizontal="center" vertical="center" wrapText="1"/>
    </xf>
    <xf numFmtId="0" fontId="45" fillId="14" borderId="48" xfId="5" applyFont="1" applyFill="1" applyBorder="1" applyAlignment="1">
      <alignment horizontal="center" vertical="center" wrapText="1"/>
    </xf>
    <xf numFmtId="0" fontId="45" fillId="14" borderId="49" xfId="4" applyFont="1" applyFill="1" applyBorder="1" applyAlignment="1">
      <alignment horizontal="center" vertical="center" wrapText="1"/>
    </xf>
    <xf numFmtId="0" fontId="45" fillId="14" borderId="50" xfId="4" applyFont="1" applyFill="1" applyBorder="1" applyAlignment="1">
      <alignment horizontal="center" vertical="center" wrapText="1"/>
    </xf>
    <xf numFmtId="0" fontId="41" fillId="5" borderId="42" xfId="4" quotePrefix="1" applyFont="1" applyFill="1" applyBorder="1" applyAlignment="1">
      <alignment horizontal="left" vertical="top" wrapText="1"/>
    </xf>
    <xf numFmtId="0" fontId="41" fillId="5" borderId="43" xfId="4" quotePrefix="1" applyFont="1" applyFill="1" applyBorder="1" applyAlignment="1">
      <alignment horizontal="left" vertical="top" wrapText="1"/>
    </xf>
    <xf numFmtId="0" fontId="41" fillId="5" borderId="44" xfId="4" quotePrefix="1" applyFont="1" applyFill="1" applyBorder="1" applyAlignment="1">
      <alignment horizontal="left" vertical="top" wrapText="1"/>
    </xf>
    <xf numFmtId="0" fontId="41" fillId="4" borderId="42" xfId="4" quotePrefix="1" applyFont="1" applyFill="1" applyBorder="1" applyAlignment="1">
      <alignment horizontal="left" vertical="top" wrapText="1"/>
    </xf>
    <xf numFmtId="0" fontId="41" fillId="4" borderId="43" xfId="4" quotePrefix="1" applyFont="1" applyFill="1" applyBorder="1" applyAlignment="1">
      <alignment horizontal="left" vertical="top" wrapText="1"/>
    </xf>
    <xf numFmtId="0" fontId="41" fillId="4" borderId="44" xfId="4" quotePrefix="1" applyFont="1" applyFill="1" applyBorder="1" applyAlignment="1">
      <alignment horizontal="left" vertical="top" wrapText="1"/>
    </xf>
    <xf numFmtId="0" fontId="39" fillId="5" borderId="43" xfId="4" quotePrefix="1" applyFont="1" applyFill="1" applyBorder="1" applyAlignment="1">
      <alignment horizontal="left" vertical="top" wrapText="1"/>
    </xf>
    <xf numFmtId="0" fontId="39" fillId="5" borderId="44" xfId="4" quotePrefix="1" applyFont="1" applyFill="1" applyBorder="1" applyAlignment="1">
      <alignment horizontal="left" vertical="top" wrapText="1"/>
    </xf>
    <xf numFmtId="0" fontId="45" fillId="5" borderId="51" xfId="5" applyFont="1" applyFill="1" applyBorder="1" applyAlignment="1">
      <alignment horizontal="left" vertical="top" wrapText="1" readingOrder="1"/>
    </xf>
    <xf numFmtId="0" fontId="45" fillId="5" borderId="52" xfId="5" applyFont="1" applyFill="1" applyBorder="1" applyAlignment="1">
      <alignment horizontal="left" vertical="top" wrapText="1" readingOrder="1"/>
    </xf>
    <xf numFmtId="0" fontId="46" fillId="5" borderId="53" xfId="4" applyFont="1" applyFill="1" applyBorder="1" applyAlignment="1">
      <alignment horizontal="justify" vertical="center" wrapText="1"/>
    </xf>
    <xf numFmtId="0" fontId="46" fillId="5" borderId="54" xfId="4" applyFont="1" applyFill="1" applyBorder="1" applyAlignment="1">
      <alignment horizontal="justify" vertical="center" wrapText="1"/>
    </xf>
    <xf numFmtId="0" fontId="45" fillId="5" borderId="55" xfId="0" applyFont="1" applyFill="1" applyBorder="1" applyAlignment="1">
      <alignment horizontal="left" vertical="center" wrapText="1"/>
    </xf>
    <xf numFmtId="0" fontId="45" fillId="5" borderId="56" xfId="0" applyFont="1" applyFill="1" applyBorder="1" applyAlignment="1">
      <alignment horizontal="left" vertical="center" wrapText="1"/>
    </xf>
    <xf numFmtId="0" fontId="46" fillId="5" borderId="57" xfId="4" applyFont="1" applyFill="1" applyBorder="1" applyAlignment="1">
      <alignment horizontal="justify" vertical="center" wrapText="1"/>
    </xf>
    <xf numFmtId="0" fontId="46" fillId="5" borderId="58" xfId="4" applyFont="1" applyFill="1" applyBorder="1" applyAlignment="1">
      <alignment horizontal="justify" vertical="center" wrapText="1"/>
    </xf>
    <xf numFmtId="0" fontId="45" fillId="5" borderId="71" xfId="0" applyFont="1" applyFill="1" applyBorder="1" applyAlignment="1">
      <alignment horizontal="left" vertical="center" wrapText="1"/>
    </xf>
    <xf numFmtId="0" fontId="45" fillId="5" borderId="60"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62" xfId="0" applyFont="1" applyFill="1" applyBorder="1" applyAlignment="1">
      <alignment horizontal="left" vertical="center" wrapText="1"/>
    </xf>
    <xf numFmtId="0" fontId="46" fillId="5" borderId="63" xfId="0" applyFont="1" applyFill="1" applyBorder="1" applyAlignment="1">
      <alignment horizontal="justify" vertical="center" wrapText="1"/>
    </xf>
    <xf numFmtId="0" fontId="46" fillId="5" borderId="64" xfId="0" applyFont="1" applyFill="1" applyBorder="1" applyAlignment="1">
      <alignment horizontal="justify" vertical="center" wrapText="1"/>
    </xf>
    <xf numFmtId="0" fontId="45" fillId="14" borderId="47" xfId="5" applyFont="1" applyFill="1" applyBorder="1" applyAlignment="1">
      <alignment horizontal="center" vertical="center" wrapText="1"/>
    </xf>
    <xf numFmtId="0" fontId="39" fillId="5" borderId="15" xfId="4" quotePrefix="1" applyFont="1" applyFill="1" applyBorder="1" applyAlignment="1">
      <alignment horizontal="left" vertical="top" wrapText="1"/>
    </xf>
    <xf numFmtId="0" fontId="39" fillId="5" borderId="0" xfId="4" quotePrefix="1" applyFont="1" applyFill="1" applyAlignment="1">
      <alignment horizontal="left" vertical="top" wrapText="1"/>
    </xf>
    <xf numFmtId="0" fontId="39" fillId="5" borderId="2" xfId="4" quotePrefix="1" applyFont="1" applyFill="1" applyBorder="1" applyAlignment="1">
      <alignment horizontal="left" vertical="top" wrapText="1"/>
    </xf>
    <xf numFmtId="0" fontId="39" fillId="5" borderId="66" xfId="4" quotePrefix="1" applyFont="1" applyFill="1" applyBorder="1" applyAlignment="1">
      <alignment horizontal="left" vertical="top" wrapText="1"/>
    </xf>
    <xf numFmtId="0" fontId="39" fillId="5" borderId="10" xfId="4" quotePrefix="1" applyFont="1" applyFill="1" applyBorder="1" applyAlignment="1">
      <alignment horizontal="left" vertical="top" wrapText="1"/>
    </xf>
    <xf numFmtId="0" fontId="39" fillId="5" borderId="68" xfId="4" quotePrefix="1" applyFont="1" applyFill="1" applyBorder="1" applyAlignment="1">
      <alignment horizontal="left" vertical="top" wrapText="1"/>
    </xf>
    <xf numFmtId="0" fontId="45" fillId="5" borderId="70" xfId="5" applyFont="1" applyFill="1" applyBorder="1" applyAlignment="1">
      <alignment horizontal="left" vertical="top" wrapText="1" readingOrder="1"/>
    </xf>
    <xf numFmtId="0" fontId="39" fillId="5" borderId="3" xfId="4" quotePrefix="1" applyFont="1" applyFill="1" applyBorder="1" applyAlignment="1">
      <alignment horizontal="left" vertical="top" wrapText="1"/>
    </xf>
    <xf numFmtId="0" fontId="39" fillId="5" borderId="1" xfId="4" quotePrefix="1" applyFont="1" applyFill="1" applyBorder="1" applyAlignment="1">
      <alignment horizontal="left" vertical="top" wrapText="1"/>
    </xf>
    <xf numFmtId="0" fontId="39" fillId="5" borderId="26" xfId="4" quotePrefix="1" applyFont="1" applyFill="1" applyBorder="1" applyAlignment="1">
      <alignment horizontal="left" vertical="top" wrapText="1"/>
    </xf>
    <xf numFmtId="0" fontId="45" fillId="5" borderId="59" xfId="0" applyFont="1" applyFill="1" applyBorder="1" applyAlignment="1">
      <alignment horizontal="left" vertical="center" wrapText="1"/>
    </xf>
    <xf numFmtId="0" fontId="8" fillId="5" borderId="1" xfId="0" applyFont="1" applyFill="1" applyBorder="1" applyAlignment="1">
      <alignment horizontal="left" vertical="top" wrapText="1"/>
    </xf>
    <xf numFmtId="14" fontId="8" fillId="5" borderId="1" xfId="0" applyNumberFormat="1" applyFont="1" applyFill="1" applyBorder="1" applyAlignment="1">
      <alignment horizontal="left" wrapText="1"/>
    </xf>
    <xf numFmtId="0" fontId="14" fillId="0" borderId="1" xfId="2" applyFont="1" applyBorder="1" applyAlignment="1">
      <alignment horizontal="center" vertical="center" wrapText="1"/>
    </xf>
    <xf numFmtId="0" fontId="4" fillId="0" borderId="1" xfId="2" applyFont="1" applyBorder="1" applyAlignment="1" applyProtection="1">
      <alignment horizontal="left" vertical="center" wrapText="1"/>
      <protection locked="0"/>
    </xf>
    <xf numFmtId="0" fontId="14" fillId="0" borderId="1" xfId="2" applyFont="1" applyBorder="1" applyAlignment="1" applyProtection="1">
      <alignment horizontal="center" vertical="center"/>
      <protection locked="0"/>
    </xf>
    <xf numFmtId="0" fontId="14" fillId="0" borderId="1" xfId="2" applyFont="1" applyBorder="1" applyAlignment="1">
      <alignment horizontal="center" vertical="center"/>
    </xf>
    <xf numFmtId="0" fontId="6" fillId="0" borderId="1" xfId="2" applyFont="1" applyBorder="1" applyAlignment="1" applyProtection="1">
      <alignment horizontal="left" vertical="justify" wrapText="1"/>
      <protection locked="0"/>
    </xf>
    <xf numFmtId="0" fontId="14" fillId="0" borderId="5" xfId="2" applyFont="1" applyBorder="1" applyAlignment="1">
      <alignment horizontal="center" vertical="center" wrapText="1"/>
    </xf>
    <xf numFmtId="0" fontId="14" fillId="0" borderId="4" xfId="2" applyFont="1" applyBorder="1" applyAlignment="1">
      <alignment horizontal="center" vertical="center" wrapText="1"/>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25" xfId="0" applyFont="1" applyBorder="1" applyAlignment="1">
      <alignment horizontal="center" vertical="center" wrapText="1"/>
    </xf>
    <xf numFmtId="0" fontId="3" fillId="2" borderId="1" xfId="2" applyFont="1" applyFill="1" applyBorder="1" applyAlignment="1">
      <alignment horizontal="center"/>
    </xf>
    <xf numFmtId="0" fontId="7" fillId="0" borderId="1" xfId="2" applyFont="1" applyBorder="1" applyAlignment="1">
      <alignment horizontal="center" vertical="center"/>
    </xf>
    <xf numFmtId="0" fontId="6" fillId="5" borderId="1" xfId="2" applyFont="1" applyFill="1" applyBorder="1" applyAlignment="1">
      <alignment horizontal="left" vertical="center" wrapText="1"/>
    </xf>
    <xf numFmtId="0" fontId="6" fillId="5" borderId="4" xfId="2" applyFont="1" applyFill="1" applyBorder="1" applyAlignment="1">
      <alignment horizontal="left"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25" xfId="2" applyFont="1" applyBorder="1" applyAlignment="1">
      <alignment horizontal="center" vertical="center" wrapText="1"/>
    </xf>
    <xf numFmtId="0" fontId="2" fillId="2" borderId="1" xfId="2" applyFill="1" applyBorder="1" applyAlignment="1">
      <alignment horizontal="center"/>
    </xf>
    <xf numFmtId="0" fontId="15" fillId="0" borderId="1" xfId="2" applyFont="1" applyBorder="1" applyAlignment="1">
      <alignment horizontal="center" vertical="center" wrapText="1"/>
    </xf>
    <xf numFmtId="0" fontId="15" fillId="0" borderId="66" xfId="2" applyFont="1" applyBorder="1" applyAlignment="1">
      <alignment horizontal="center" vertical="center" textRotation="90" wrapText="1"/>
    </xf>
    <xf numFmtId="0" fontId="15" fillId="0" borderId="67" xfId="2" applyFont="1" applyBorder="1" applyAlignment="1">
      <alignment horizontal="center" vertical="center" textRotation="90" wrapText="1"/>
    </xf>
    <xf numFmtId="0" fontId="15" fillId="0" borderId="3" xfId="2" applyFont="1" applyBorder="1" applyAlignment="1">
      <alignment horizontal="center" vertical="center" textRotation="90" wrapText="1"/>
    </xf>
    <xf numFmtId="0" fontId="15" fillId="0" borderId="27" xfId="2" applyFont="1" applyBorder="1" applyAlignment="1">
      <alignment horizontal="center" vertical="center" textRotation="90" wrapText="1"/>
    </xf>
    <xf numFmtId="0" fontId="15" fillId="0" borderId="1" xfId="2" applyFont="1" applyBorder="1" applyAlignment="1">
      <alignment horizontal="center" vertical="center"/>
    </xf>
    <xf numFmtId="0" fontId="15" fillId="2" borderId="21" xfId="2" applyFont="1" applyFill="1" applyBorder="1" applyAlignment="1">
      <alignment horizontal="center"/>
    </xf>
    <xf numFmtId="0" fontId="15" fillId="2" borderId="22" xfId="2" applyFont="1" applyFill="1" applyBorder="1" applyAlignment="1">
      <alignment horizontal="center"/>
    </xf>
    <xf numFmtId="0" fontId="15" fillId="2" borderId="23" xfId="2" applyFont="1" applyFill="1" applyBorder="1" applyAlignment="1">
      <alignment horizontal="center"/>
    </xf>
    <xf numFmtId="9" fontId="26" fillId="0" borderId="6" xfId="0" applyNumberFormat="1" applyFont="1" applyBorder="1" applyAlignment="1">
      <alignment horizontal="center" vertical="center" wrapText="1"/>
    </xf>
    <xf numFmtId="9" fontId="26" fillId="0" borderId="1" xfId="0" applyNumberFormat="1" applyFont="1" applyBorder="1" applyAlignment="1">
      <alignment horizontal="center" vertical="center" wrapText="1"/>
    </xf>
    <xf numFmtId="9" fontId="26" fillId="0" borderId="28" xfId="0" applyNumberFormat="1" applyFont="1" applyBorder="1" applyAlignment="1">
      <alignment horizontal="center" vertical="center" wrapText="1"/>
    </xf>
    <xf numFmtId="9" fontId="26" fillId="0" borderId="25" xfId="0" applyNumberFormat="1" applyFont="1" applyBorder="1" applyAlignment="1">
      <alignment horizontal="center" vertical="center" wrapText="1"/>
    </xf>
    <xf numFmtId="9" fontId="26" fillId="0" borderId="26" xfId="0" applyNumberFormat="1" applyFont="1" applyBorder="1" applyAlignment="1">
      <alignment horizontal="center" vertical="center" wrapText="1"/>
    </xf>
    <xf numFmtId="9" fontId="26" fillId="0" borderId="29" xfId="0" applyNumberFormat="1" applyFont="1" applyBorder="1" applyAlignment="1">
      <alignment horizontal="center" vertical="center" wrapText="1"/>
    </xf>
    <xf numFmtId="0" fontId="13" fillId="0" borderId="3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7" xfId="2" applyFont="1" applyBorder="1" applyAlignment="1">
      <alignment horizontal="center" vertical="center" wrapText="1"/>
    </xf>
    <xf numFmtId="0" fontId="13" fillId="0" borderId="6" xfId="2" applyFont="1" applyBorder="1" applyAlignment="1">
      <alignment horizontal="left" vertical="center" wrapText="1"/>
    </xf>
    <xf numFmtId="0" fontId="13" fillId="0" borderId="1" xfId="2" applyFont="1" applyBorder="1" applyAlignment="1">
      <alignment horizontal="left" vertical="center" wrapText="1"/>
    </xf>
    <xf numFmtId="0" fontId="13" fillId="0" borderId="28" xfId="2" applyFont="1" applyBorder="1" applyAlignment="1">
      <alignment horizontal="left" vertical="center" wrapText="1"/>
    </xf>
    <xf numFmtId="9" fontId="24" fillId="0" borderId="6"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9" fontId="24" fillId="0" borderId="25"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9" xfId="0" applyNumberFormat="1" applyFont="1" applyBorder="1" applyAlignment="1">
      <alignment horizontal="center" vertical="center" wrapText="1"/>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9" fontId="48" fillId="0" borderId="5" xfId="2" applyNumberFormat="1" applyFont="1" applyBorder="1" applyAlignment="1">
      <alignment horizontal="center" vertical="center" wrapText="1"/>
    </xf>
    <xf numFmtId="9" fontId="48" fillId="0" borderId="7" xfId="2" applyNumberFormat="1" applyFont="1" applyBorder="1" applyAlignment="1">
      <alignment horizontal="center" vertical="center" wrapText="1"/>
    </xf>
    <xf numFmtId="9" fontId="48" fillId="0" borderId="4" xfId="2" applyNumberFormat="1" applyFont="1" applyBorder="1" applyAlignment="1">
      <alignment horizontal="center" vertical="center" wrapText="1"/>
    </xf>
    <xf numFmtId="0" fontId="7" fillId="0" borderId="5" xfId="2" applyFont="1" applyBorder="1" applyAlignment="1">
      <alignment horizontal="center" vertical="center"/>
    </xf>
    <xf numFmtId="0" fontId="7" fillId="0" borderId="4" xfId="2" applyFont="1" applyBorder="1" applyAlignment="1">
      <alignment horizontal="center" vertical="center"/>
    </xf>
    <xf numFmtId="0" fontId="12" fillId="0" borderId="5" xfId="2" applyFont="1" applyBorder="1" applyAlignment="1">
      <alignment horizontal="center" vertical="center" wrapText="1"/>
    </xf>
    <xf numFmtId="0" fontId="34" fillId="0" borderId="1"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0" fontId="15" fillId="0" borderId="8" xfId="2" applyFont="1" applyBorder="1" applyAlignment="1">
      <alignment horizontal="center" vertical="center" textRotation="90" wrapText="1"/>
    </xf>
    <xf numFmtId="0" fontId="15" fillId="2" borderId="18" xfId="2" applyFont="1" applyFill="1" applyBorder="1" applyAlignment="1">
      <alignment horizontal="center"/>
    </xf>
    <xf numFmtId="0" fontId="15" fillId="2" borderId="17" xfId="2" applyFont="1" applyFill="1" applyBorder="1" applyAlignment="1">
      <alignment horizontal="center"/>
    </xf>
    <xf numFmtId="0" fontId="15" fillId="2" borderId="16" xfId="2" applyFont="1" applyFill="1" applyBorder="1" applyAlignment="1">
      <alignment horizontal="center"/>
    </xf>
    <xf numFmtId="0" fontId="15" fillId="0" borderId="39" xfId="2" applyFont="1" applyBorder="1" applyAlignment="1">
      <alignment horizontal="center" vertical="center" textRotation="90" wrapText="1"/>
    </xf>
    <xf numFmtId="0" fontId="15" fillId="0" borderId="40" xfId="2" applyFont="1" applyBorder="1" applyAlignment="1">
      <alignment horizontal="center" vertical="center" textRotation="90" wrapText="1"/>
    </xf>
    <xf numFmtId="0" fontId="15" fillId="0" borderId="33" xfId="2" applyFont="1" applyBorder="1" applyAlignment="1">
      <alignment horizontal="center" vertical="center" textRotation="90" wrapText="1"/>
    </xf>
    <xf numFmtId="0" fontId="15" fillId="0" borderId="36" xfId="2" applyFont="1" applyBorder="1" applyAlignment="1">
      <alignment horizontal="center" vertical="center" wrapText="1"/>
    </xf>
    <xf numFmtId="0" fontId="15" fillId="0" borderId="31" xfId="2" applyFont="1" applyBorder="1" applyAlignment="1">
      <alignment horizontal="center" vertical="center" wrapText="1"/>
    </xf>
    <xf numFmtId="0" fontId="15" fillId="0" borderId="32" xfId="2" applyFont="1" applyBorder="1" applyAlignment="1">
      <alignment horizontal="center" vertical="center" wrapText="1"/>
    </xf>
    <xf numFmtId="0" fontId="26" fillId="0" borderId="1" xfId="0" applyFont="1" applyBorder="1" applyAlignment="1">
      <alignment horizontal="center" wrapText="1"/>
    </xf>
    <xf numFmtId="0" fontId="26" fillId="0" borderId="9" xfId="0" applyFont="1" applyBorder="1" applyAlignment="1">
      <alignment horizontal="center" wrapText="1"/>
    </xf>
    <xf numFmtId="0" fontId="24" fillId="0" borderId="0" xfId="0" applyFont="1" applyAlignment="1">
      <alignment horizontal="center" wrapText="1"/>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5" borderId="14" xfId="0" applyFill="1" applyBorder="1" applyAlignment="1">
      <alignment horizontal="left" vertical="top" wrapText="1"/>
    </xf>
    <xf numFmtId="0" fontId="0" fillId="5" borderId="13" xfId="0" applyFill="1" applyBorder="1" applyAlignment="1">
      <alignment horizontal="left" vertical="top" wrapText="1"/>
    </xf>
    <xf numFmtId="0" fontId="0" fillId="5" borderId="12" xfId="0" applyFill="1" applyBorder="1" applyAlignment="1">
      <alignment horizontal="left" vertical="top" wrapText="1"/>
    </xf>
    <xf numFmtId="0" fontId="19" fillId="5" borderId="21" xfId="0" applyFont="1" applyFill="1" applyBorder="1" applyAlignment="1">
      <alignment horizontal="center" vertical="center"/>
    </xf>
    <xf numFmtId="0" fontId="19" fillId="5" borderId="22" xfId="0" applyFont="1" applyFill="1" applyBorder="1" applyAlignment="1">
      <alignment horizontal="center" vertical="center"/>
    </xf>
    <xf numFmtId="0" fontId="19" fillId="5" borderId="23" xfId="0" applyFont="1" applyFill="1" applyBorder="1" applyAlignment="1">
      <alignment horizontal="center" vertical="center"/>
    </xf>
    <xf numFmtId="0" fontId="0" fillId="5" borderId="18"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5" borderId="15" xfId="0" applyFill="1" applyBorder="1" applyAlignment="1">
      <alignment horizontal="left" vertical="top"/>
    </xf>
    <xf numFmtId="0" fontId="0" fillId="5" borderId="0" xfId="0" applyFill="1" applyAlignment="1">
      <alignment horizontal="left" vertical="top"/>
    </xf>
    <xf numFmtId="0" fontId="0" fillId="5" borderId="2" xfId="0" applyFill="1" applyBorder="1" applyAlignment="1">
      <alignment horizontal="left" vertical="top"/>
    </xf>
    <xf numFmtId="14" fontId="3" fillId="2" borderId="1" xfId="2" applyNumberFormat="1" applyFont="1" applyFill="1" applyBorder="1" applyAlignment="1" applyProtection="1">
      <alignment horizontal="right"/>
      <protection locked="0"/>
    </xf>
    <xf numFmtId="0" fontId="16" fillId="0" borderId="1" xfId="0" applyFont="1" applyBorder="1" applyAlignment="1" applyProtection="1">
      <alignment horizontal="left" wrapText="1"/>
      <protection locked="0"/>
    </xf>
    <xf numFmtId="0" fontId="8" fillId="6" borderId="1" xfId="0" applyFont="1" applyFill="1" applyBorder="1" applyAlignment="1">
      <alignment horizontal="center" vertical="center"/>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wrapText="1"/>
      <protection locked="0"/>
    </xf>
  </cellXfs>
  <cellStyles count="6">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s>
  <dxfs count="214">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87</xdr:row>
      <xdr:rowOff>0</xdr:rowOff>
    </xdr:from>
    <xdr:to>
      <xdr:col>4</xdr:col>
      <xdr:colOff>90438</xdr:colOff>
      <xdr:row>92</xdr:row>
      <xdr:rowOff>41459</xdr:rowOff>
    </xdr:to>
    <xdr:sp macro="" textlink="">
      <xdr:nvSpPr>
        <xdr:cNvPr id="6238" name="Text Box 15">
          <a:extLst>
            <a:ext uri="{FF2B5EF4-FFF2-40B4-BE49-F238E27FC236}">
              <a16:creationId xmlns:a16="http://schemas.microsoft.com/office/drawing/2014/main" id="{00000000-0008-0000-08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39" name="Text Box 16">
          <a:extLst>
            <a:ext uri="{FF2B5EF4-FFF2-40B4-BE49-F238E27FC236}">
              <a16:creationId xmlns:a16="http://schemas.microsoft.com/office/drawing/2014/main" id="{00000000-0008-0000-08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0" name="Text Box 17">
          <a:extLst>
            <a:ext uri="{FF2B5EF4-FFF2-40B4-BE49-F238E27FC236}">
              <a16:creationId xmlns:a16="http://schemas.microsoft.com/office/drawing/2014/main" id="{00000000-0008-0000-08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1" name="Text Box 18">
          <a:extLst>
            <a:ext uri="{FF2B5EF4-FFF2-40B4-BE49-F238E27FC236}">
              <a16:creationId xmlns:a16="http://schemas.microsoft.com/office/drawing/2014/main" id="{00000000-0008-0000-08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2" name="Text Box 19">
          <a:extLst>
            <a:ext uri="{FF2B5EF4-FFF2-40B4-BE49-F238E27FC236}">
              <a16:creationId xmlns:a16="http://schemas.microsoft.com/office/drawing/2014/main" id="{00000000-0008-0000-08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504825</xdr:rowOff>
    </xdr:from>
    <xdr:to>
      <xdr:col>4</xdr:col>
      <xdr:colOff>95250</xdr:colOff>
      <xdr:row>12</xdr:row>
      <xdr:rowOff>89309</xdr:rowOff>
    </xdr:to>
    <xdr:sp macro="" textlink="">
      <xdr:nvSpPr>
        <xdr:cNvPr id="9" name="Text Box 15">
          <a:extLst>
            <a:ext uri="{FF2B5EF4-FFF2-40B4-BE49-F238E27FC236}">
              <a16:creationId xmlns:a16="http://schemas.microsoft.com/office/drawing/2014/main" id="{00000000-0008-0000-08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87</xdr:row>
      <xdr:rowOff>0</xdr:rowOff>
    </xdr:from>
    <xdr:ext cx="95250" cy="213632"/>
    <xdr:sp macro="" textlink="">
      <xdr:nvSpPr>
        <xdr:cNvPr id="11" name="Text Box 15">
          <a:extLst>
            <a:ext uri="{FF2B5EF4-FFF2-40B4-BE49-F238E27FC236}">
              <a16:creationId xmlns:a16="http://schemas.microsoft.com/office/drawing/2014/main" id="{00000000-0008-0000-08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 name="Text Box 15">
          <a:extLst>
            <a:ext uri="{FF2B5EF4-FFF2-40B4-BE49-F238E27FC236}">
              <a16:creationId xmlns:a16="http://schemas.microsoft.com/office/drawing/2014/main" id="{00000000-0008-0000-08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 name="Text Box 15">
          <a:extLst>
            <a:ext uri="{FF2B5EF4-FFF2-40B4-BE49-F238E27FC236}">
              <a16:creationId xmlns:a16="http://schemas.microsoft.com/office/drawing/2014/main" id="{00000000-0008-0000-08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 name="Text Box 15">
          <a:extLst>
            <a:ext uri="{FF2B5EF4-FFF2-40B4-BE49-F238E27FC236}">
              <a16:creationId xmlns:a16="http://schemas.microsoft.com/office/drawing/2014/main" id="{00000000-0008-0000-08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5" name="Text Box 15">
          <a:extLst>
            <a:ext uri="{FF2B5EF4-FFF2-40B4-BE49-F238E27FC236}">
              <a16:creationId xmlns:a16="http://schemas.microsoft.com/office/drawing/2014/main" id="{00000000-0008-0000-08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 name="Text Box 15">
          <a:extLst>
            <a:ext uri="{FF2B5EF4-FFF2-40B4-BE49-F238E27FC236}">
              <a16:creationId xmlns:a16="http://schemas.microsoft.com/office/drawing/2014/main" id="{00000000-0008-0000-08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 name="Text Box 15">
          <a:extLst>
            <a:ext uri="{FF2B5EF4-FFF2-40B4-BE49-F238E27FC236}">
              <a16:creationId xmlns:a16="http://schemas.microsoft.com/office/drawing/2014/main" id="{00000000-0008-0000-08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 name="Text Box 15">
          <a:extLst>
            <a:ext uri="{FF2B5EF4-FFF2-40B4-BE49-F238E27FC236}">
              <a16:creationId xmlns:a16="http://schemas.microsoft.com/office/drawing/2014/main" id="{00000000-0008-0000-08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 name="Text Box 15">
          <a:extLst>
            <a:ext uri="{FF2B5EF4-FFF2-40B4-BE49-F238E27FC236}">
              <a16:creationId xmlns:a16="http://schemas.microsoft.com/office/drawing/2014/main" id="{00000000-0008-0000-08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0" name="Text Box 15">
          <a:extLst>
            <a:ext uri="{FF2B5EF4-FFF2-40B4-BE49-F238E27FC236}">
              <a16:creationId xmlns:a16="http://schemas.microsoft.com/office/drawing/2014/main" id="{00000000-0008-0000-08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 name="Text Box 15">
          <a:extLst>
            <a:ext uri="{FF2B5EF4-FFF2-40B4-BE49-F238E27FC236}">
              <a16:creationId xmlns:a16="http://schemas.microsoft.com/office/drawing/2014/main" id="{00000000-0008-0000-08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2" name="Text Box 15">
          <a:extLst>
            <a:ext uri="{FF2B5EF4-FFF2-40B4-BE49-F238E27FC236}">
              <a16:creationId xmlns:a16="http://schemas.microsoft.com/office/drawing/2014/main" id="{00000000-0008-0000-08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 name="Text Box 15">
          <a:extLst>
            <a:ext uri="{FF2B5EF4-FFF2-40B4-BE49-F238E27FC236}">
              <a16:creationId xmlns:a16="http://schemas.microsoft.com/office/drawing/2014/main" id="{00000000-0008-0000-08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4" name="Text Box 15">
          <a:extLst>
            <a:ext uri="{FF2B5EF4-FFF2-40B4-BE49-F238E27FC236}">
              <a16:creationId xmlns:a16="http://schemas.microsoft.com/office/drawing/2014/main" id="{00000000-0008-0000-08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26" name="Text Box 16">
          <a:extLst>
            <a:ext uri="{FF2B5EF4-FFF2-40B4-BE49-F238E27FC236}">
              <a16:creationId xmlns:a16="http://schemas.microsoft.com/office/drawing/2014/main" id="{00000000-0008-0000-08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27" name="Text Box 17">
          <a:extLst>
            <a:ext uri="{FF2B5EF4-FFF2-40B4-BE49-F238E27FC236}">
              <a16:creationId xmlns:a16="http://schemas.microsoft.com/office/drawing/2014/main" id="{00000000-0008-0000-08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28" name="Text Box 18">
          <a:extLst>
            <a:ext uri="{FF2B5EF4-FFF2-40B4-BE49-F238E27FC236}">
              <a16:creationId xmlns:a16="http://schemas.microsoft.com/office/drawing/2014/main" id="{00000000-0008-0000-08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29" name="Text Box 19">
          <a:extLst>
            <a:ext uri="{FF2B5EF4-FFF2-40B4-BE49-F238E27FC236}">
              <a16:creationId xmlns:a16="http://schemas.microsoft.com/office/drawing/2014/main" id="{00000000-0008-0000-08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87</xdr:row>
      <xdr:rowOff>0</xdr:rowOff>
    </xdr:from>
    <xdr:ext cx="95250" cy="213632"/>
    <xdr:sp macro="" textlink="">
      <xdr:nvSpPr>
        <xdr:cNvPr id="30" name="Text Box 15">
          <a:extLst>
            <a:ext uri="{FF2B5EF4-FFF2-40B4-BE49-F238E27FC236}">
              <a16:creationId xmlns:a16="http://schemas.microsoft.com/office/drawing/2014/main" id="{00000000-0008-0000-08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31" name="Text Box 16">
          <a:extLst>
            <a:ext uri="{FF2B5EF4-FFF2-40B4-BE49-F238E27FC236}">
              <a16:creationId xmlns:a16="http://schemas.microsoft.com/office/drawing/2014/main" id="{00000000-0008-0000-08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32" name="Text Box 17">
          <a:extLst>
            <a:ext uri="{FF2B5EF4-FFF2-40B4-BE49-F238E27FC236}">
              <a16:creationId xmlns:a16="http://schemas.microsoft.com/office/drawing/2014/main" id="{00000000-0008-0000-08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33" name="Text Box 18">
          <a:extLst>
            <a:ext uri="{FF2B5EF4-FFF2-40B4-BE49-F238E27FC236}">
              <a16:creationId xmlns:a16="http://schemas.microsoft.com/office/drawing/2014/main" id="{00000000-0008-0000-08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34" name="Text Box 19">
          <a:extLst>
            <a:ext uri="{FF2B5EF4-FFF2-40B4-BE49-F238E27FC236}">
              <a16:creationId xmlns:a16="http://schemas.microsoft.com/office/drawing/2014/main" id="{00000000-0008-0000-08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 name="Text Box 15">
          <a:extLst>
            <a:ext uri="{FF2B5EF4-FFF2-40B4-BE49-F238E27FC236}">
              <a16:creationId xmlns:a16="http://schemas.microsoft.com/office/drawing/2014/main" id="{00000000-0008-0000-08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1" name="Text Box 16">
          <a:extLst>
            <a:ext uri="{FF2B5EF4-FFF2-40B4-BE49-F238E27FC236}">
              <a16:creationId xmlns:a16="http://schemas.microsoft.com/office/drawing/2014/main" id="{00000000-0008-0000-08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2" name="Text Box 17">
          <a:extLst>
            <a:ext uri="{FF2B5EF4-FFF2-40B4-BE49-F238E27FC236}">
              <a16:creationId xmlns:a16="http://schemas.microsoft.com/office/drawing/2014/main" id="{00000000-0008-0000-08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3" name="Text Box 18">
          <a:extLst>
            <a:ext uri="{FF2B5EF4-FFF2-40B4-BE49-F238E27FC236}">
              <a16:creationId xmlns:a16="http://schemas.microsoft.com/office/drawing/2014/main" id="{00000000-0008-0000-08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4" name="Text Box 19">
          <a:extLst>
            <a:ext uri="{FF2B5EF4-FFF2-40B4-BE49-F238E27FC236}">
              <a16:creationId xmlns:a16="http://schemas.microsoft.com/office/drawing/2014/main" id="{00000000-0008-0000-08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504825</xdr:rowOff>
    </xdr:from>
    <xdr:ext cx="95250" cy="442269"/>
    <xdr:sp macro="" textlink="">
      <xdr:nvSpPr>
        <xdr:cNvPr id="45" name="Text Box 15">
          <a:extLst>
            <a:ext uri="{FF2B5EF4-FFF2-40B4-BE49-F238E27FC236}">
              <a16:creationId xmlns:a16="http://schemas.microsoft.com/office/drawing/2014/main" id="{00000000-0008-0000-08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6" name="Text Box 15">
          <a:extLst>
            <a:ext uri="{FF2B5EF4-FFF2-40B4-BE49-F238E27FC236}">
              <a16:creationId xmlns:a16="http://schemas.microsoft.com/office/drawing/2014/main" id="{00000000-0008-0000-08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 name="Text Box 15">
          <a:extLst>
            <a:ext uri="{FF2B5EF4-FFF2-40B4-BE49-F238E27FC236}">
              <a16:creationId xmlns:a16="http://schemas.microsoft.com/office/drawing/2014/main" id="{00000000-0008-0000-08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8" name="Text Box 15">
          <a:extLst>
            <a:ext uri="{FF2B5EF4-FFF2-40B4-BE49-F238E27FC236}">
              <a16:creationId xmlns:a16="http://schemas.microsoft.com/office/drawing/2014/main" id="{00000000-0008-0000-08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 name="Text Box 15">
          <a:extLst>
            <a:ext uri="{FF2B5EF4-FFF2-40B4-BE49-F238E27FC236}">
              <a16:creationId xmlns:a16="http://schemas.microsoft.com/office/drawing/2014/main" id="{00000000-0008-0000-08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0" name="Text Box 15">
          <a:extLst>
            <a:ext uri="{FF2B5EF4-FFF2-40B4-BE49-F238E27FC236}">
              <a16:creationId xmlns:a16="http://schemas.microsoft.com/office/drawing/2014/main" id="{00000000-0008-0000-08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 name="Text Box 15">
          <a:extLst>
            <a:ext uri="{FF2B5EF4-FFF2-40B4-BE49-F238E27FC236}">
              <a16:creationId xmlns:a16="http://schemas.microsoft.com/office/drawing/2014/main" id="{00000000-0008-0000-08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 name="Text Box 15">
          <a:extLst>
            <a:ext uri="{FF2B5EF4-FFF2-40B4-BE49-F238E27FC236}">
              <a16:creationId xmlns:a16="http://schemas.microsoft.com/office/drawing/2014/main" id="{00000000-0008-0000-08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 name="Text Box 15">
          <a:extLst>
            <a:ext uri="{FF2B5EF4-FFF2-40B4-BE49-F238E27FC236}">
              <a16:creationId xmlns:a16="http://schemas.microsoft.com/office/drawing/2014/main" id="{00000000-0008-0000-08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 name="Text Box 15">
          <a:extLst>
            <a:ext uri="{FF2B5EF4-FFF2-40B4-BE49-F238E27FC236}">
              <a16:creationId xmlns:a16="http://schemas.microsoft.com/office/drawing/2014/main" id="{00000000-0008-0000-08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5" name="Text Box 15">
          <a:extLst>
            <a:ext uri="{FF2B5EF4-FFF2-40B4-BE49-F238E27FC236}">
              <a16:creationId xmlns:a16="http://schemas.microsoft.com/office/drawing/2014/main" id="{00000000-0008-0000-08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 name="Text Box 15">
          <a:extLst>
            <a:ext uri="{FF2B5EF4-FFF2-40B4-BE49-F238E27FC236}">
              <a16:creationId xmlns:a16="http://schemas.microsoft.com/office/drawing/2014/main" id="{00000000-0008-0000-08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7" name="Text Box 15">
          <a:extLst>
            <a:ext uri="{FF2B5EF4-FFF2-40B4-BE49-F238E27FC236}">
              <a16:creationId xmlns:a16="http://schemas.microsoft.com/office/drawing/2014/main" id="{00000000-0008-0000-08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 name="Text Box 15">
          <a:extLst>
            <a:ext uri="{FF2B5EF4-FFF2-40B4-BE49-F238E27FC236}">
              <a16:creationId xmlns:a16="http://schemas.microsoft.com/office/drawing/2014/main" id="{00000000-0008-0000-08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9" name="Text Box 15">
          <a:extLst>
            <a:ext uri="{FF2B5EF4-FFF2-40B4-BE49-F238E27FC236}">
              <a16:creationId xmlns:a16="http://schemas.microsoft.com/office/drawing/2014/main" id="{00000000-0008-0000-08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0" name="Text Box 16">
          <a:extLst>
            <a:ext uri="{FF2B5EF4-FFF2-40B4-BE49-F238E27FC236}">
              <a16:creationId xmlns:a16="http://schemas.microsoft.com/office/drawing/2014/main" id="{00000000-0008-0000-08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1" name="Text Box 17">
          <a:extLst>
            <a:ext uri="{FF2B5EF4-FFF2-40B4-BE49-F238E27FC236}">
              <a16:creationId xmlns:a16="http://schemas.microsoft.com/office/drawing/2014/main" id="{00000000-0008-0000-08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2" name="Text Box 18">
          <a:extLst>
            <a:ext uri="{FF2B5EF4-FFF2-40B4-BE49-F238E27FC236}">
              <a16:creationId xmlns:a16="http://schemas.microsoft.com/office/drawing/2014/main" id="{00000000-0008-0000-08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3" name="Text Box 19">
          <a:extLst>
            <a:ext uri="{FF2B5EF4-FFF2-40B4-BE49-F238E27FC236}">
              <a16:creationId xmlns:a16="http://schemas.microsoft.com/office/drawing/2014/main" id="{00000000-0008-0000-08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4" name="Text Box 15">
          <a:extLst>
            <a:ext uri="{FF2B5EF4-FFF2-40B4-BE49-F238E27FC236}">
              <a16:creationId xmlns:a16="http://schemas.microsoft.com/office/drawing/2014/main" id="{00000000-0008-0000-08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5" name="Text Box 16">
          <a:extLst>
            <a:ext uri="{FF2B5EF4-FFF2-40B4-BE49-F238E27FC236}">
              <a16:creationId xmlns:a16="http://schemas.microsoft.com/office/drawing/2014/main" id="{00000000-0008-0000-08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6" name="Text Box 17">
          <a:extLst>
            <a:ext uri="{FF2B5EF4-FFF2-40B4-BE49-F238E27FC236}">
              <a16:creationId xmlns:a16="http://schemas.microsoft.com/office/drawing/2014/main" id="{00000000-0008-0000-08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7" name="Text Box 18">
          <a:extLst>
            <a:ext uri="{FF2B5EF4-FFF2-40B4-BE49-F238E27FC236}">
              <a16:creationId xmlns:a16="http://schemas.microsoft.com/office/drawing/2014/main" id="{00000000-0008-0000-08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8" name="Text Box 19">
          <a:extLst>
            <a:ext uri="{FF2B5EF4-FFF2-40B4-BE49-F238E27FC236}">
              <a16:creationId xmlns:a16="http://schemas.microsoft.com/office/drawing/2014/main" id="{00000000-0008-0000-08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 name="Text Box 15">
          <a:extLst>
            <a:ext uri="{FF2B5EF4-FFF2-40B4-BE49-F238E27FC236}">
              <a16:creationId xmlns:a16="http://schemas.microsoft.com/office/drawing/2014/main" id="{00000000-0008-0000-08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0" name="Text Box 16">
          <a:extLst>
            <a:ext uri="{FF2B5EF4-FFF2-40B4-BE49-F238E27FC236}">
              <a16:creationId xmlns:a16="http://schemas.microsoft.com/office/drawing/2014/main" id="{00000000-0008-0000-08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1" name="Text Box 17">
          <a:extLst>
            <a:ext uri="{FF2B5EF4-FFF2-40B4-BE49-F238E27FC236}">
              <a16:creationId xmlns:a16="http://schemas.microsoft.com/office/drawing/2014/main" id="{00000000-0008-0000-08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2" name="Text Box 18">
          <a:extLst>
            <a:ext uri="{FF2B5EF4-FFF2-40B4-BE49-F238E27FC236}">
              <a16:creationId xmlns:a16="http://schemas.microsoft.com/office/drawing/2014/main" id="{00000000-0008-0000-08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3" name="Text Box 19">
          <a:extLst>
            <a:ext uri="{FF2B5EF4-FFF2-40B4-BE49-F238E27FC236}">
              <a16:creationId xmlns:a16="http://schemas.microsoft.com/office/drawing/2014/main" id="{00000000-0008-0000-08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504825</xdr:rowOff>
    </xdr:from>
    <xdr:ext cx="95250" cy="442269"/>
    <xdr:sp macro="" textlink="">
      <xdr:nvSpPr>
        <xdr:cNvPr id="74" name="Text Box 15">
          <a:extLst>
            <a:ext uri="{FF2B5EF4-FFF2-40B4-BE49-F238E27FC236}">
              <a16:creationId xmlns:a16="http://schemas.microsoft.com/office/drawing/2014/main" id="{00000000-0008-0000-0800-00004A000000}"/>
            </a:ext>
          </a:extLst>
        </xdr:cNvPr>
        <xdr:cNvSpPr txBox="1">
          <a:spLocks noChangeArrowheads="1"/>
        </xdr:cNvSpPr>
      </xdr:nvSpPr>
      <xdr:spPr bwMode="auto">
        <a:xfrm>
          <a:off x="9374909"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5" name="Text Box 15">
          <a:extLst>
            <a:ext uri="{FF2B5EF4-FFF2-40B4-BE49-F238E27FC236}">
              <a16:creationId xmlns:a16="http://schemas.microsoft.com/office/drawing/2014/main" id="{00000000-0008-0000-08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6" name="Text Box 15">
          <a:extLst>
            <a:ext uri="{FF2B5EF4-FFF2-40B4-BE49-F238E27FC236}">
              <a16:creationId xmlns:a16="http://schemas.microsoft.com/office/drawing/2014/main" id="{00000000-0008-0000-08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7" name="Text Box 15">
          <a:extLst>
            <a:ext uri="{FF2B5EF4-FFF2-40B4-BE49-F238E27FC236}">
              <a16:creationId xmlns:a16="http://schemas.microsoft.com/office/drawing/2014/main" id="{00000000-0008-0000-08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8" name="Text Box 15">
          <a:extLst>
            <a:ext uri="{FF2B5EF4-FFF2-40B4-BE49-F238E27FC236}">
              <a16:creationId xmlns:a16="http://schemas.microsoft.com/office/drawing/2014/main" id="{00000000-0008-0000-08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9" name="Text Box 15">
          <a:extLst>
            <a:ext uri="{FF2B5EF4-FFF2-40B4-BE49-F238E27FC236}">
              <a16:creationId xmlns:a16="http://schemas.microsoft.com/office/drawing/2014/main" id="{00000000-0008-0000-08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0" name="Text Box 15">
          <a:extLst>
            <a:ext uri="{FF2B5EF4-FFF2-40B4-BE49-F238E27FC236}">
              <a16:creationId xmlns:a16="http://schemas.microsoft.com/office/drawing/2014/main" id="{00000000-0008-0000-08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1" name="Text Box 15">
          <a:extLst>
            <a:ext uri="{FF2B5EF4-FFF2-40B4-BE49-F238E27FC236}">
              <a16:creationId xmlns:a16="http://schemas.microsoft.com/office/drawing/2014/main" id="{00000000-0008-0000-08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2" name="Text Box 15">
          <a:extLst>
            <a:ext uri="{FF2B5EF4-FFF2-40B4-BE49-F238E27FC236}">
              <a16:creationId xmlns:a16="http://schemas.microsoft.com/office/drawing/2014/main" id="{00000000-0008-0000-08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3" name="Text Box 15">
          <a:extLst>
            <a:ext uri="{FF2B5EF4-FFF2-40B4-BE49-F238E27FC236}">
              <a16:creationId xmlns:a16="http://schemas.microsoft.com/office/drawing/2014/main" id="{00000000-0008-0000-08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4" name="Text Box 15">
          <a:extLst>
            <a:ext uri="{FF2B5EF4-FFF2-40B4-BE49-F238E27FC236}">
              <a16:creationId xmlns:a16="http://schemas.microsoft.com/office/drawing/2014/main" id="{00000000-0008-0000-08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5" name="Text Box 15">
          <a:extLst>
            <a:ext uri="{FF2B5EF4-FFF2-40B4-BE49-F238E27FC236}">
              <a16:creationId xmlns:a16="http://schemas.microsoft.com/office/drawing/2014/main" id="{00000000-0008-0000-08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6" name="Text Box 15">
          <a:extLst>
            <a:ext uri="{FF2B5EF4-FFF2-40B4-BE49-F238E27FC236}">
              <a16:creationId xmlns:a16="http://schemas.microsoft.com/office/drawing/2014/main" id="{00000000-0008-0000-08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7" name="Text Box 15">
          <a:extLst>
            <a:ext uri="{FF2B5EF4-FFF2-40B4-BE49-F238E27FC236}">
              <a16:creationId xmlns:a16="http://schemas.microsoft.com/office/drawing/2014/main" id="{00000000-0008-0000-08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8" name="Text Box 15">
          <a:extLst>
            <a:ext uri="{FF2B5EF4-FFF2-40B4-BE49-F238E27FC236}">
              <a16:creationId xmlns:a16="http://schemas.microsoft.com/office/drawing/2014/main" id="{00000000-0008-0000-08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89" name="Text Box 16">
          <a:extLst>
            <a:ext uri="{FF2B5EF4-FFF2-40B4-BE49-F238E27FC236}">
              <a16:creationId xmlns:a16="http://schemas.microsoft.com/office/drawing/2014/main" id="{00000000-0008-0000-08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0" name="Text Box 17">
          <a:extLst>
            <a:ext uri="{FF2B5EF4-FFF2-40B4-BE49-F238E27FC236}">
              <a16:creationId xmlns:a16="http://schemas.microsoft.com/office/drawing/2014/main" id="{00000000-0008-0000-08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1" name="Text Box 18">
          <a:extLst>
            <a:ext uri="{FF2B5EF4-FFF2-40B4-BE49-F238E27FC236}">
              <a16:creationId xmlns:a16="http://schemas.microsoft.com/office/drawing/2014/main" id="{00000000-0008-0000-08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2" name="Text Box 19">
          <a:extLst>
            <a:ext uri="{FF2B5EF4-FFF2-40B4-BE49-F238E27FC236}">
              <a16:creationId xmlns:a16="http://schemas.microsoft.com/office/drawing/2014/main" id="{00000000-0008-0000-08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93" name="Text Box 15">
          <a:extLst>
            <a:ext uri="{FF2B5EF4-FFF2-40B4-BE49-F238E27FC236}">
              <a16:creationId xmlns:a16="http://schemas.microsoft.com/office/drawing/2014/main" id="{00000000-0008-0000-08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4" name="Text Box 16">
          <a:extLst>
            <a:ext uri="{FF2B5EF4-FFF2-40B4-BE49-F238E27FC236}">
              <a16:creationId xmlns:a16="http://schemas.microsoft.com/office/drawing/2014/main" id="{00000000-0008-0000-08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5" name="Text Box 17">
          <a:extLst>
            <a:ext uri="{FF2B5EF4-FFF2-40B4-BE49-F238E27FC236}">
              <a16:creationId xmlns:a16="http://schemas.microsoft.com/office/drawing/2014/main" id="{00000000-0008-0000-08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6" name="Text Box 18">
          <a:extLst>
            <a:ext uri="{FF2B5EF4-FFF2-40B4-BE49-F238E27FC236}">
              <a16:creationId xmlns:a16="http://schemas.microsoft.com/office/drawing/2014/main" id="{00000000-0008-0000-08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7" name="Text Box 19">
          <a:extLst>
            <a:ext uri="{FF2B5EF4-FFF2-40B4-BE49-F238E27FC236}">
              <a16:creationId xmlns:a16="http://schemas.microsoft.com/office/drawing/2014/main" id="{00000000-0008-0000-08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98" name="Text Box 15">
          <a:extLst>
            <a:ext uri="{FF2B5EF4-FFF2-40B4-BE49-F238E27FC236}">
              <a16:creationId xmlns:a16="http://schemas.microsoft.com/office/drawing/2014/main" id="{00000000-0008-0000-08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99" name="Text Box 15">
          <a:extLst>
            <a:ext uri="{FF2B5EF4-FFF2-40B4-BE49-F238E27FC236}">
              <a16:creationId xmlns:a16="http://schemas.microsoft.com/office/drawing/2014/main" id="{00000000-0008-0000-08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0" name="Text Box 15">
          <a:extLst>
            <a:ext uri="{FF2B5EF4-FFF2-40B4-BE49-F238E27FC236}">
              <a16:creationId xmlns:a16="http://schemas.microsoft.com/office/drawing/2014/main" id="{00000000-0008-0000-08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01" name="Text Box 15">
          <a:extLst>
            <a:ext uri="{FF2B5EF4-FFF2-40B4-BE49-F238E27FC236}">
              <a16:creationId xmlns:a16="http://schemas.microsoft.com/office/drawing/2014/main" id="{00000000-0008-0000-08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02" name="Text Box 15">
          <a:extLst>
            <a:ext uri="{FF2B5EF4-FFF2-40B4-BE49-F238E27FC236}">
              <a16:creationId xmlns:a16="http://schemas.microsoft.com/office/drawing/2014/main" id="{00000000-0008-0000-08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103" name="Text Box 15">
          <a:extLst>
            <a:ext uri="{FF2B5EF4-FFF2-40B4-BE49-F238E27FC236}">
              <a16:creationId xmlns:a16="http://schemas.microsoft.com/office/drawing/2014/main" id="{00000000-0008-0000-08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104" name="Text Box 15">
          <a:extLst>
            <a:ext uri="{FF2B5EF4-FFF2-40B4-BE49-F238E27FC236}">
              <a16:creationId xmlns:a16="http://schemas.microsoft.com/office/drawing/2014/main" id="{00000000-0008-0000-08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5" name="Text Box 15">
          <a:extLst>
            <a:ext uri="{FF2B5EF4-FFF2-40B4-BE49-F238E27FC236}">
              <a16:creationId xmlns:a16="http://schemas.microsoft.com/office/drawing/2014/main" id="{00000000-0008-0000-08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6" name="Text Box 15">
          <a:extLst>
            <a:ext uri="{FF2B5EF4-FFF2-40B4-BE49-F238E27FC236}">
              <a16:creationId xmlns:a16="http://schemas.microsoft.com/office/drawing/2014/main" id="{00000000-0008-0000-08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7" name="Text Box 15">
          <a:extLst>
            <a:ext uri="{FF2B5EF4-FFF2-40B4-BE49-F238E27FC236}">
              <a16:creationId xmlns:a16="http://schemas.microsoft.com/office/drawing/2014/main" id="{00000000-0008-0000-08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8" name="Text Box 15">
          <a:extLst>
            <a:ext uri="{FF2B5EF4-FFF2-40B4-BE49-F238E27FC236}">
              <a16:creationId xmlns:a16="http://schemas.microsoft.com/office/drawing/2014/main" id="{00000000-0008-0000-08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9" name="Text Box 15">
          <a:extLst>
            <a:ext uri="{FF2B5EF4-FFF2-40B4-BE49-F238E27FC236}">
              <a16:creationId xmlns:a16="http://schemas.microsoft.com/office/drawing/2014/main" id="{00000000-0008-0000-08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10" name="Text Box 15">
          <a:extLst>
            <a:ext uri="{FF2B5EF4-FFF2-40B4-BE49-F238E27FC236}">
              <a16:creationId xmlns:a16="http://schemas.microsoft.com/office/drawing/2014/main" id="{00000000-0008-0000-08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11" name="Text Box 15">
          <a:extLst>
            <a:ext uri="{FF2B5EF4-FFF2-40B4-BE49-F238E27FC236}">
              <a16:creationId xmlns:a16="http://schemas.microsoft.com/office/drawing/2014/main" id="{00000000-0008-0000-08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2" name="Text Box 15">
          <a:extLst>
            <a:ext uri="{FF2B5EF4-FFF2-40B4-BE49-F238E27FC236}">
              <a16:creationId xmlns:a16="http://schemas.microsoft.com/office/drawing/2014/main" id="{00000000-0008-0000-08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3" name="Text Box 15">
          <a:extLst>
            <a:ext uri="{FF2B5EF4-FFF2-40B4-BE49-F238E27FC236}">
              <a16:creationId xmlns:a16="http://schemas.microsoft.com/office/drawing/2014/main" id="{00000000-0008-0000-08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4" name="Text Box 15">
          <a:extLst>
            <a:ext uri="{FF2B5EF4-FFF2-40B4-BE49-F238E27FC236}">
              <a16:creationId xmlns:a16="http://schemas.microsoft.com/office/drawing/2014/main" id="{00000000-0008-0000-08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5" name="Text Box 15">
          <a:extLst>
            <a:ext uri="{FF2B5EF4-FFF2-40B4-BE49-F238E27FC236}">
              <a16:creationId xmlns:a16="http://schemas.microsoft.com/office/drawing/2014/main" id="{00000000-0008-0000-08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6" name="Text Box 15">
          <a:extLst>
            <a:ext uri="{FF2B5EF4-FFF2-40B4-BE49-F238E27FC236}">
              <a16:creationId xmlns:a16="http://schemas.microsoft.com/office/drawing/2014/main" id="{00000000-0008-0000-08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7" name="Text Box 15">
          <a:extLst>
            <a:ext uri="{FF2B5EF4-FFF2-40B4-BE49-F238E27FC236}">
              <a16:creationId xmlns:a16="http://schemas.microsoft.com/office/drawing/2014/main" id="{00000000-0008-0000-08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8" name="Text Box 15">
          <a:extLst>
            <a:ext uri="{FF2B5EF4-FFF2-40B4-BE49-F238E27FC236}">
              <a16:creationId xmlns:a16="http://schemas.microsoft.com/office/drawing/2014/main" id="{00000000-0008-0000-08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19" name="Text Box 15">
          <a:extLst>
            <a:ext uri="{FF2B5EF4-FFF2-40B4-BE49-F238E27FC236}">
              <a16:creationId xmlns:a16="http://schemas.microsoft.com/office/drawing/2014/main" id="{00000000-0008-0000-08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0" name="Text Box 15">
          <a:extLst>
            <a:ext uri="{FF2B5EF4-FFF2-40B4-BE49-F238E27FC236}">
              <a16:creationId xmlns:a16="http://schemas.microsoft.com/office/drawing/2014/main" id="{00000000-0008-0000-08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1" name="Text Box 15">
          <a:extLst>
            <a:ext uri="{FF2B5EF4-FFF2-40B4-BE49-F238E27FC236}">
              <a16:creationId xmlns:a16="http://schemas.microsoft.com/office/drawing/2014/main" id="{00000000-0008-0000-08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2" name="Text Box 15">
          <a:extLst>
            <a:ext uri="{FF2B5EF4-FFF2-40B4-BE49-F238E27FC236}">
              <a16:creationId xmlns:a16="http://schemas.microsoft.com/office/drawing/2014/main" id="{00000000-0008-0000-08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3" name="Text Box 15">
          <a:extLst>
            <a:ext uri="{FF2B5EF4-FFF2-40B4-BE49-F238E27FC236}">
              <a16:creationId xmlns:a16="http://schemas.microsoft.com/office/drawing/2014/main" id="{00000000-0008-0000-08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4" name="Text Box 15">
          <a:extLst>
            <a:ext uri="{FF2B5EF4-FFF2-40B4-BE49-F238E27FC236}">
              <a16:creationId xmlns:a16="http://schemas.microsoft.com/office/drawing/2014/main" id="{00000000-0008-0000-08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5" name="Text Box 15">
          <a:extLst>
            <a:ext uri="{FF2B5EF4-FFF2-40B4-BE49-F238E27FC236}">
              <a16:creationId xmlns:a16="http://schemas.microsoft.com/office/drawing/2014/main" id="{00000000-0008-0000-08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6" name="Text Box 15">
          <a:extLst>
            <a:ext uri="{FF2B5EF4-FFF2-40B4-BE49-F238E27FC236}">
              <a16:creationId xmlns:a16="http://schemas.microsoft.com/office/drawing/2014/main" id="{00000000-0008-0000-08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7" name="Text Box 15">
          <a:extLst>
            <a:ext uri="{FF2B5EF4-FFF2-40B4-BE49-F238E27FC236}">
              <a16:creationId xmlns:a16="http://schemas.microsoft.com/office/drawing/2014/main" id="{00000000-0008-0000-08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8" name="Text Box 15">
          <a:extLst>
            <a:ext uri="{FF2B5EF4-FFF2-40B4-BE49-F238E27FC236}">
              <a16:creationId xmlns:a16="http://schemas.microsoft.com/office/drawing/2014/main" id="{00000000-0008-0000-08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9" name="Text Box 15">
          <a:extLst>
            <a:ext uri="{FF2B5EF4-FFF2-40B4-BE49-F238E27FC236}">
              <a16:creationId xmlns:a16="http://schemas.microsoft.com/office/drawing/2014/main" id="{00000000-0008-0000-08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0" name="Text Box 15">
          <a:extLst>
            <a:ext uri="{FF2B5EF4-FFF2-40B4-BE49-F238E27FC236}">
              <a16:creationId xmlns:a16="http://schemas.microsoft.com/office/drawing/2014/main" id="{00000000-0008-0000-08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1" name="Text Box 15">
          <a:extLst>
            <a:ext uri="{FF2B5EF4-FFF2-40B4-BE49-F238E27FC236}">
              <a16:creationId xmlns:a16="http://schemas.microsoft.com/office/drawing/2014/main" id="{00000000-0008-0000-08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2" name="Text Box 15">
          <a:extLst>
            <a:ext uri="{FF2B5EF4-FFF2-40B4-BE49-F238E27FC236}">
              <a16:creationId xmlns:a16="http://schemas.microsoft.com/office/drawing/2014/main" id="{00000000-0008-0000-08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3" name="Text Box 15">
          <a:extLst>
            <a:ext uri="{FF2B5EF4-FFF2-40B4-BE49-F238E27FC236}">
              <a16:creationId xmlns:a16="http://schemas.microsoft.com/office/drawing/2014/main" id="{00000000-0008-0000-08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4" name="Text Box 15">
          <a:extLst>
            <a:ext uri="{FF2B5EF4-FFF2-40B4-BE49-F238E27FC236}">
              <a16:creationId xmlns:a16="http://schemas.microsoft.com/office/drawing/2014/main" id="{00000000-0008-0000-08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5" name="Text Box 15">
          <a:extLst>
            <a:ext uri="{FF2B5EF4-FFF2-40B4-BE49-F238E27FC236}">
              <a16:creationId xmlns:a16="http://schemas.microsoft.com/office/drawing/2014/main" id="{00000000-0008-0000-08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6" name="Text Box 15">
          <a:extLst>
            <a:ext uri="{FF2B5EF4-FFF2-40B4-BE49-F238E27FC236}">
              <a16:creationId xmlns:a16="http://schemas.microsoft.com/office/drawing/2014/main" id="{00000000-0008-0000-08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7" name="Text Box 15">
          <a:extLst>
            <a:ext uri="{FF2B5EF4-FFF2-40B4-BE49-F238E27FC236}">
              <a16:creationId xmlns:a16="http://schemas.microsoft.com/office/drawing/2014/main" id="{00000000-0008-0000-08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8" name="Text Box 15">
          <a:extLst>
            <a:ext uri="{FF2B5EF4-FFF2-40B4-BE49-F238E27FC236}">
              <a16:creationId xmlns:a16="http://schemas.microsoft.com/office/drawing/2014/main" id="{00000000-0008-0000-08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9" name="Text Box 15">
          <a:extLst>
            <a:ext uri="{FF2B5EF4-FFF2-40B4-BE49-F238E27FC236}">
              <a16:creationId xmlns:a16="http://schemas.microsoft.com/office/drawing/2014/main" id="{00000000-0008-0000-08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40" name="Text Box 15">
          <a:extLst>
            <a:ext uri="{FF2B5EF4-FFF2-40B4-BE49-F238E27FC236}">
              <a16:creationId xmlns:a16="http://schemas.microsoft.com/office/drawing/2014/main" id="{00000000-0008-0000-08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1" name="Text Box 15">
          <a:extLst>
            <a:ext uri="{FF2B5EF4-FFF2-40B4-BE49-F238E27FC236}">
              <a16:creationId xmlns:a16="http://schemas.microsoft.com/office/drawing/2014/main" id="{00000000-0008-0000-08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2" name="Text Box 15">
          <a:extLst>
            <a:ext uri="{FF2B5EF4-FFF2-40B4-BE49-F238E27FC236}">
              <a16:creationId xmlns:a16="http://schemas.microsoft.com/office/drawing/2014/main" id="{00000000-0008-0000-08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3" name="Text Box 15">
          <a:extLst>
            <a:ext uri="{FF2B5EF4-FFF2-40B4-BE49-F238E27FC236}">
              <a16:creationId xmlns:a16="http://schemas.microsoft.com/office/drawing/2014/main" id="{00000000-0008-0000-08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4" name="Text Box 15">
          <a:extLst>
            <a:ext uri="{FF2B5EF4-FFF2-40B4-BE49-F238E27FC236}">
              <a16:creationId xmlns:a16="http://schemas.microsoft.com/office/drawing/2014/main" id="{00000000-0008-0000-08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5" name="Text Box 15">
          <a:extLst>
            <a:ext uri="{FF2B5EF4-FFF2-40B4-BE49-F238E27FC236}">
              <a16:creationId xmlns:a16="http://schemas.microsoft.com/office/drawing/2014/main" id="{00000000-0008-0000-08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6" name="Text Box 15">
          <a:extLst>
            <a:ext uri="{FF2B5EF4-FFF2-40B4-BE49-F238E27FC236}">
              <a16:creationId xmlns:a16="http://schemas.microsoft.com/office/drawing/2014/main" id="{00000000-0008-0000-08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7" name="Text Box 15">
          <a:extLst>
            <a:ext uri="{FF2B5EF4-FFF2-40B4-BE49-F238E27FC236}">
              <a16:creationId xmlns:a16="http://schemas.microsoft.com/office/drawing/2014/main" id="{00000000-0008-0000-08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48" name="Text Box 15">
          <a:extLst>
            <a:ext uri="{FF2B5EF4-FFF2-40B4-BE49-F238E27FC236}">
              <a16:creationId xmlns:a16="http://schemas.microsoft.com/office/drawing/2014/main" id="{00000000-0008-0000-08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49" name="Text Box 15">
          <a:extLst>
            <a:ext uri="{FF2B5EF4-FFF2-40B4-BE49-F238E27FC236}">
              <a16:creationId xmlns:a16="http://schemas.microsoft.com/office/drawing/2014/main" id="{00000000-0008-0000-08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0" name="Text Box 15">
          <a:extLst>
            <a:ext uri="{FF2B5EF4-FFF2-40B4-BE49-F238E27FC236}">
              <a16:creationId xmlns:a16="http://schemas.microsoft.com/office/drawing/2014/main" id="{00000000-0008-0000-08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1" name="Text Box 15">
          <a:extLst>
            <a:ext uri="{FF2B5EF4-FFF2-40B4-BE49-F238E27FC236}">
              <a16:creationId xmlns:a16="http://schemas.microsoft.com/office/drawing/2014/main" id="{00000000-0008-0000-08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2" name="Text Box 15">
          <a:extLst>
            <a:ext uri="{FF2B5EF4-FFF2-40B4-BE49-F238E27FC236}">
              <a16:creationId xmlns:a16="http://schemas.microsoft.com/office/drawing/2014/main" id="{00000000-0008-0000-08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3" name="Text Box 15">
          <a:extLst>
            <a:ext uri="{FF2B5EF4-FFF2-40B4-BE49-F238E27FC236}">
              <a16:creationId xmlns:a16="http://schemas.microsoft.com/office/drawing/2014/main" id="{00000000-0008-0000-08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4" name="Text Box 15">
          <a:extLst>
            <a:ext uri="{FF2B5EF4-FFF2-40B4-BE49-F238E27FC236}">
              <a16:creationId xmlns:a16="http://schemas.microsoft.com/office/drawing/2014/main" id="{00000000-0008-0000-08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55" name="Text Box 15">
          <a:extLst>
            <a:ext uri="{FF2B5EF4-FFF2-40B4-BE49-F238E27FC236}">
              <a16:creationId xmlns:a16="http://schemas.microsoft.com/office/drawing/2014/main" id="{00000000-0008-0000-08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56" name="Text Box 15">
          <a:extLst>
            <a:ext uri="{FF2B5EF4-FFF2-40B4-BE49-F238E27FC236}">
              <a16:creationId xmlns:a16="http://schemas.microsoft.com/office/drawing/2014/main" id="{00000000-0008-0000-08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7" name="Text Box 15">
          <a:extLst>
            <a:ext uri="{FF2B5EF4-FFF2-40B4-BE49-F238E27FC236}">
              <a16:creationId xmlns:a16="http://schemas.microsoft.com/office/drawing/2014/main" id="{00000000-0008-0000-08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8" name="Text Box 15">
          <a:extLst>
            <a:ext uri="{FF2B5EF4-FFF2-40B4-BE49-F238E27FC236}">
              <a16:creationId xmlns:a16="http://schemas.microsoft.com/office/drawing/2014/main" id="{00000000-0008-0000-08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59" name="Text Box 15">
          <a:extLst>
            <a:ext uri="{FF2B5EF4-FFF2-40B4-BE49-F238E27FC236}">
              <a16:creationId xmlns:a16="http://schemas.microsoft.com/office/drawing/2014/main" id="{00000000-0008-0000-08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0" name="Text Box 15">
          <a:extLst>
            <a:ext uri="{FF2B5EF4-FFF2-40B4-BE49-F238E27FC236}">
              <a16:creationId xmlns:a16="http://schemas.microsoft.com/office/drawing/2014/main" id="{00000000-0008-0000-08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1" name="Text Box 15">
          <a:extLst>
            <a:ext uri="{FF2B5EF4-FFF2-40B4-BE49-F238E27FC236}">
              <a16:creationId xmlns:a16="http://schemas.microsoft.com/office/drawing/2014/main" id="{00000000-0008-0000-08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2" name="Text Box 15">
          <a:extLst>
            <a:ext uri="{FF2B5EF4-FFF2-40B4-BE49-F238E27FC236}">
              <a16:creationId xmlns:a16="http://schemas.microsoft.com/office/drawing/2014/main" id="{00000000-0008-0000-08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3" name="Text Box 15">
          <a:extLst>
            <a:ext uri="{FF2B5EF4-FFF2-40B4-BE49-F238E27FC236}">
              <a16:creationId xmlns:a16="http://schemas.microsoft.com/office/drawing/2014/main" id="{00000000-0008-0000-08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4" name="Text Box 15">
          <a:extLst>
            <a:ext uri="{FF2B5EF4-FFF2-40B4-BE49-F238E27FC236}">
              <a16:creationId xmlns:a16="http://schemas.microsoft.com/office/drawing/2014/main" id="{00000000-0008-0000-08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5" name="Text Box 15">
          <a:extLst>
            <a:ext uri="{FF2B5EF4-FFF2-40B4-BE49-F238E27FC236}">
              <a16:creationId xmlns:a16="http://schemas.microsoft.com/office/drawing/2014/main" id="{00000000-0008-0000-08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66" name="Text Box 15">
          <a:extLst>
            <a:ext uri="{FF2B5EF4-FFF2-40B4-BE49-F238E27FC236}">
              <a16:creationId xmlns:a16="http://schemas.microsoft.com/office/drawing/2014/main" id="{00000000-0008-0000-08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67" name="Text Box 15">
          <a:extLst>
            <a:ext uri="{FF2B5EF4-FFF2-40B4-BE49-F238E27FC236}">
              <a16:creationId xmlns:a16="http://schemas.microsoft.com/office/drawing/2014/main" id="{00000000-0008-0000-08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68" name="Text Box 15">
          <a:extLst>
            <a:ext uri="{FF2B5EF4-FFF2-40B4-BE49-F238E27FC236}">
              <a16:creationId xmlns:a16="http://schemas.microsoft.com/office/drawing/2014/main" id="{00000000-0008-0000-08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69" name="Text Box 15">
          <a:extLst>
            <a:ext uri="{FF2B5EF4-FFF2-40B4-BE49-F238E27FC236}">
              <a16:creationId xmlns:a16="http://schemas.microsoft.com/office/drawing/2014/main" id="{00000000-0008-0000-08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0" name="Text Box 15">
          <a:extLst>
            <a:ext uri="{FF2B5EF4-FFF2-40B4-BE49-F238E27FC236}">
              <a16:creationId xmlns:a16="http://schemas.microsoft.com/office/drawing/2014/main" id="{00000000-0008-0000-08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1" name="Text Box 15">
          <a:extLst>
            <a:ext uri="{FF2B5EF4-FFF2-40B4-BE49-F238E27FC236}">
              <a16:creationId xmlns:a16="http://schemas.microsoft.com/office/drawing/2014/main" id="{00000000-0008-0000-08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2" name="Text Box 15">
          <a:extLst>
            <a:ext uri="{FF2B5EF4-FFF2-40B4-BE49-F238E27FC236}">
              <a16:creationId xmlns:a16="http://schemas.microsoft.com/office/drawing/2014/main" id="{00000000-0008-0000-08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3" name="Text Box 15">
          <a:extLst>
            <a:ext uri="{FF2B5EF4-FFF2-40B4-BE49-F238E27FC236}">
              <a16:creationId xmlns:a16="http://schemas.microsoft.com/office/drawing/2014/main" id="{00000000-0008-0000-08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4" name="Text Box 15">
          <a:extLst>
            <a:ext uri="{FF2B5EF4-FFF2-40B4-BE49-F238E27FC236}">
              <a16:creationId xmlns:a16="http://schemas.microsoft.com/office/drawing/2014/main" id="{00000000-0008-0000-08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5" name="Text Box 15">
          <a:extLst>
            <a:ext uri="{FF2B5EF4-FFF2-40B4-BE49-F238E27FC236}">
              <a16:creationId xmlns:a16="http://schemas.microsoft.com/office/drawing/2014/main" id="{00000000-0008-0000-08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6" name="Text Box 15">
          <a:extLst>
            <a:ext uri="{FF2B5EF4-FFF2-40B4-BE49-F238E27FC236}">
              <a16:creationId xmlns:a16="http://schemas.microsoft.com/office/drawing/2014/main" id="{00000000-0008-0000-08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7" name="Text Box 15">
          <a:extLst>
            <a:ext uri="{FF2B5EF4-FFF2-40B4-BE49-F238E27FC236}">
              <a16:creationId xmlns:a16="http://schemas.microsoft.com/office/drawing/2014/main" id="{00000000-0008-0000-08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8" name="Text Box 15">
          <a:extLst>
            <a:ext uri="{FF2B5EF4-FFF2-40B4-BE49-F238E27FC236}">
              <a16:creationId xmlns:a16="http://schemas.microsoft.com/office/drawing/2014/main" id="{00000000-0008-0000-08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9" name="Text Box 15">
          <a:extLst>
            <a:ext uri="{FF2B5EF4-FFF2-40B4-BE49-F238E27FC236}">
              <a16:creationId xmlns:a16="http://schemas.microsoft.com/office/drawing/2014/main" id="{00000000-0008-0000-08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0" name="Text Box 15">
          <a:extLst>
            <a:ext uri="{FF2B5EF4-FFF2-40B4-BE49-F238E27FC236}">
              <a16:creationId xmlns:a16="http://schemas.microsoft.com/office/drawing/2014/main" id="{00000000-0008-0000-08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1" name="Text Box 15">
          <a:extLst>
            <a:ext uri="{FF2B5EF4-FFF2-40B4-BE49-F238E27FC236}">
              <a16:creationId xmlns:a16="http://schemas.microsoft.com/office/drawing/2014/main" id="{00000000-0008-0000-08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2" name="Text Box 15">
          <a:extLst>
            <a:ext uri="{FF2B5EF4-FFF2-40B4-BE49-F238E27FC236}">
              <a16:creationId xmlns:a16="http://schemas.microsoft.com/office/drawing/2014/main" id="{00000000-0008-0000-08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3" name="Text Box 15">
          <a:extLst>
            <a:ext uri="{FF2B5EF4-FFF2-40B4-BE49-F238E27FC236}">
              <a16:creationId xmlns:a16="http://schemas.microsoft.com/office/drawing/2014/main" id="{00000000-0008-0000-08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4" name="Text Box 15">
          <a:extLst>
            <a:ext uri="{FF2B5EF4-FFF2-40B4-BE49-F238E27FC236}">
              <a16:creationId xmlns:a16="http://schemas.microsoft.com/office/drawing/2014/main" id="{00000000-0008-0000-08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5" name="Text Box 15">
          <a:extLst>
            <a:ext uri="{FF2B5EF4-FFF2-40B4-BE49-F238E27FC236}">
              <a16:creationId xmlns:a16="http://schemas.microsoft.com/office/drawing/2014/main" id="{00000000-0008-0000-08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6" name="Text Box 15">
          <a:extLst>
            <a:ext uri="{FF2B5EF4-FFF2-40B4-BE49-F238E27FC236}">
              <a16:creationId xmlns:a16="http://schemas.microsoft.com/office/drawing/2014/main" id="{00000000-0008-0000-08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7" name="Text Box 15">
          <a:extLst>
            <a:ext uri="{FF2B5EF4-FFF2-40B4-BE49-F238E27FC236}">
              <a16:creationId xmlns:a16="http://schemas.microsoft.com/office/drawing/2014/main" id="{00000000-0008-0000-08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8" name="Text Box 15">
          <a:extLst>
            <a:ext uri="{FF2B5EF4-FFF2-40B4-BE49-F238E27FC236}">
              <a16:creationId xmlns:a16="http://schemas.microsoft.com/office/drawing/2014/main" id="{00000000-0008-0000-08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9" name="Text Box 15">
          <a:extLst>
            <a:ext uri="{FF2B5EF4-FFF2-40B4-BE49-F238E27FC236}">
              <a16:creationId xmlns:a16="http://schemas.microsoft.com/office/drawing/2014/main" id="{00000000-0008-0000-08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90" name="Text Box 15">
          <a:extLst>
            <a:ext uri="{FF2B5EF4-FFF2-40B4-BE49-F238E27FC236}">
              <a16:creationId xmlns:a16="http://schemas.microsoft.com/office/drawing/2014/main" id="{00000000-0008-0000-08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1" name="Text Box 15">
          <a:extLst>
            <a:ext uri="{FF2B5EF4-FFF2-40B4-BE49-F238E27FC236}">
              <a16:creationId xmlns:a16="http://schemas.microsoft.com/office/drawing/2014/main" id="{00000000-0008-0000-08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2" name="Text Box 15">
          <a:extLst>
            <a:ext uri="{FF2B5EF4-FFF2-40B4-BE49-F238E27FC236}">
              <a16:creationId xmlns:a16="http://schemas.microsoft.com/office/drawing/2014/main" id="{00000000-0008-0000-08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93" name="Text Box 15">
          <a:extLst>
            <a:ext uri="{FF2B5EF4-FFF2-40B4-BE49-F238E27FC236}">
              <a16:creationId xmlns:a16="http://schemas.microsoft.com/office/drawing/2014/main" id="{00000000-0008-0000-08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94" name="Text Box 15">
          <a:extLst>
            <a:ext uri="{FF2B5EF4-FFF2-40B4-BE49-F238E27FC236}">
              <a16:creationId xmlns:a16="http://schemas.microsoft.com/office/drawing/2014/main" id="{00000000-0008-0000-08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5" name="Text Box 15">
          <a:extLst>
            <a:ext uri="{FF2B5EF4-FFF2-40B4-BE49-F238E27FC236}">
              <a16:creationId xmlns:a16="http://schemas.microsoft.com/office/drawing/2014/main" id="{00000000-0008-0000-08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6" name="Text Box 15">
          <a:extLst>
            <a:ext uri="{FF2B5EF4-FFF2-40B4-BE49-F238E27FC236}">
              <a16:creationId xmlns:a16="http://schemas.microsoft.com/office/drawing/2014/main" id="{00000000-0008-0000-08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7" name="Text Box 15">
          <a:extLst>
            <a:ext uri="{FF2B5EF4-FFF2-40B4-BE49-F238E27FC236}">
              <a16:creationId xmlns:a16="http://schemas.microsoft.com/office/drawing/2014/main" id="{00000000-0008-0000-08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8" name="Text Box 15">
          <a:extLst>
            <a:ext uri="{FF2B5EF4-FFF2-40B4-BE49-F238E27FC236}">
              <a16:creationId xmlns:a16="http://schemas.microsoft.com/office/drawing/2014/main" id="{00000000-0008-0000-08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9" name="Text Box 15">
          <a:extLst>
            <a:ext uri="{FF2B5EF4-FFF2-40B4-BE49-F238E27FC236}">
              <a16:creationId xmlns:a16="http://schemas.microsoft.com/office/drawing/2014/main" id="{00000000-0008-0000-08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00" name="Text Box 15">
          <a:extLst>
            <a:ext uri="{FF2B5EF4-FFF2-40B4-BE49-F238E27FC236}">
              <a16:creationId xmlns:a16="http://schemas.microsoft.com/office/drawing/2014/main" id="{00000000-0008-0000-08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01" name="Text Box 15">
          <a:extLst>
            <a:ext uri="{FF2B5EF4-FFF2-40B4-BE49-F238E27FC236}">
              <a16:creationId xmlns:a16="http://schemas.microsoft.com/office/drawing/2014/main" id="{00000000-0008-0000-08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2" name="Text Box 15">
          <a:extLst>
            <a:ext uri="{FF2B5EF4-FFF2-40B4-BE49-F238E27FC236}">
              <a16:creationId xmlns:a16="http://schemas.microsoft.com/office/drawing/2014/main" id="{00000000-0008-0000-08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3" name="Text Box 15">
          <a:extLst>
            <a:ext uri="{FF2B5EF4-FFF2-40B4-BE49-F238E27FC236}">
              <a16:creationId xmlns:a16="http://schemas.microsoft.com/office/drawing/2014/main" id="{00000000-0008-0000-08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4" name="Text Box 15">
          <a:extLst>
            <a:ext uri="{FF2B5EF4-FFF2-40B4-BE49-F238E27FC236}">
              <a16:creationId xmlns:a16="http://schemas.microsoft.com/office/drawing/2014/main" id="{00000000-0008-0000-08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5" name="Text Box 15">
          <a:extLst>
            <a:ext uri="{FF2B5EF4-FFF2-40B4-BE49-F238E27FC236}">
              <a16:creationId xmlns:a16="http://schemas.microsoft.com/office/drawing/2014/main" id="{00000000-0008-0000-08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6" name="Text Box 15">
          <a:extLst>
            <a:ext uri="{FF2B5EF4-FFF2-40B4-BE49-F238E27FC236}">
              <a16:creationId xmlns:a16="http://schemas.microsoft.com/office/drawing/2014/main" id="{00000000-0008-0000-08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7" name="Text Box 15">
          <a:extLst>
            <a:ext uri="{FF2B5EF4-FFF2-40B4-BE49-F238E27FC236}">
              <a16:creationId xmlns:a16="http://schemas.microsoft.com/office/drawing/2014/main" id="{00000000-0008-0000-08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8" name="Text Box 15">
          <a:extLst>
            <a:ext uri="{FF2B5EF4-FFF2-40B4-BE49-F238E27FC236}">
              <a16:creationId xmlns:a16="http://schemas.microsoft.com/office/drawing/2014/main" id="{00000000-0008-0000-08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09" name="Text Box 15">
          <a:extLst>
            <a:ext uri="{FF2B5EF4-FFF2-40B4-BE49-F238E27FC236}">
              <a16:creationId xmlns:a16="http://schemas.microsoft.com/office/drawing/2014/main" id="{00000000-0008-0000-08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0" name="Text Box 15">
          <a:extLst>
            <a:ext uri="{FF2B5EF4-FFF2-40B4-BE49-F238E27FC236}">
              <a16:creationId xmlns:a16="http://schemas.microsoft.com/office/drawing/2014/main" id="{00000000-0008-0000-08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11" name="Text Box 15">
          <a:extLst>
            <a:ext uri="{FF2B5EF4-FFF2-40B4-BE49-F238E27FC236}">
              <a16:creationId xmlns:a16="http://schemas.microsoft.com/office/drawing/2014/main" id="{00000000-0008-0000-08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12" name="Text Box 15">
          <a:extLst>
            <a:ext uri="{FF2B5EF4-FFF2-40B4-BE49-F238E27FC236}">
              <a16:creationId xmlns:a16="http://schemas.microsoft.com/office/drawing/2014/main" id="{00000000-0008-0000-08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3" name="Text Box 15">
          <a:extLst>
            <a:ext uri="{FF2B5EF4-FFF2-40B4-BE49-F238E27FC236}">
              <a16:creationId xmlns:a16="http://schemas.microsoft.com/office/drawing/2014/main" id="{00000000-0008-0000-08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4" name="Text Box 15">
          <a:extLst>
            <a:ext uri="{FF2B5EF4-FFF2-40B4-BE49-F238E27FC236}">
              <a16:creationId xmlns:a16="http://schemas.microsoft.com/office/drawing/2014/main" id="{00000000-0008-0000-08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5" name="Text Box 15">
          <a:extLst>
            <a:ext uri="{FF2B5EF4-FFF2-40B4-BE49-F238E27FC236}">
              <a16:creationId xmlns:a16="http://schemas.microsoft.com/office/drawing/2014/main" id="{00000000-0008-0000-08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6" name="Text Box 15">
          <a:extLst>
            <a:ext uri="{FF2B5EF4-FFF2-40B4-BE49-F238E27FC236}">
              <a16:creationId xmlns:a16="http://schemas.microsoft.com/office/drawing/2014/main" id="{00000000-0008-0000-08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7" name="Text Box 15">
          <a:extLst>
            <a:ext uri="{FF2B5EF4-FFF2-40B4-BE49-F238E27FC236}">
              <a16:creationId xmlns:a16="http://schemas.microsoft.com/office/drawing/2014/main" id="{00000000-0008-0000-08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8" name="Text Box 15">
          <a:extLst>
            <a:ext uri="{FF2B5EF4-FFF2-40B4-BE49-F238E27FC236}">
              <a16:creationId xmlns:a16="http://schemas.microsoft.com/office/drawing/2014/main" id="{00000000-0008-0000-08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9" name="Text Box 15">
          <a:extLst>
            <a:ext uri="{FF2B5EF4-FFF2-40B4-BE49-F238E27FC236}">
              <a16:creationId xmlns:a16="http://schemas.microsoft.com/office/drawing/2014/main" id="{00000000-0008-0000-08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0" name="Text Box 15">
          <a:extLst>
            <a:ext uri="{FF2B5EF4-FFF2-40B4-BE49-F238E27FC236}">
              <a16:creationId xmlns:a16="http://schemas.microsoft.com/office/drawing/2014/main" id="{00000000-0008-0000-08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1" name="Text Box 15">
          <a:extLst>
            <a:ext uri="{FF2B5EF4-FFF2-40B4-BE49-F238E27FC236}">
              <a16:creationId xmlns:a16="http://schemas.microsoft.com/office/drawing/2014/main" id="{00000000-0008-0000-08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2" name="Text Box 15">
          <a:extLst>
            <a:ext uri="{FF2B5EF4-FFF2-40B4-BE49-F238E27FC236}">
              <a16:creationId xmlns:a16="http://schemas.microsoft.com/office/drawing/2014/main" id="{00000000-0008-0000-08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3" name="Text Box 15">
          <a:extLst>
            <a:ext uri="{FF2B5EF4-FFF2-40B4-BE49-F238E27FC236}">
              <a16:creationId xmlns:a16="http://schemas.microsoft.com/office/drawing/2014/main" id="{00000000-0008-0000-08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4" name="Text Box 15">
          <a:extLst>
            <a:ext uri="{FF2B5EF4-FFF2-40B4-BE49-F238E27FC236}">
              <a16:creationId xmlns:a16="http://schemas.microsoft.com/office/drawing/2014/main" id="{00000000-0008-0000-08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5" name="Text Box 15">
          <a:extLst>
            <a:ext uri="{FF2B5EF4-FFF2-40B4-BE49-F238E27FC236}">
              <a16:creationId xmlns:a16="http://schemas.microsoft.com/office/drawing/2014/main" id="{00000000-0008-0000-08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6" name="Text Box 15">
          <a:extLst>
            <a:ext uri="{FF2B5EF4-FFF2-40B4-BE49-F238E27FC236}">
              <a16:creationId xmlns:a16="http://schemas.microsoft.com/office/drawing/2014/main" id="{00000000-0008-0000-08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27" name="Text Box 15">
          <a:extLst>
            <a:ext uri="{FF2B5EF4-FFF2-40B4-BE49-F238E27FC236}">
              <a16:creationId xmlns:a16="http://schemas.microsoft.com/office/drawing/2014/main" id="{00000000-0008-0000-08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28" name="Text Box 15">
          <a:extLst>
            <a:ext uri="{FF2B5EF4-FFF2-40B4-BE49-F238E27FC236}">
              <a16:creationId xmlns:a16="http://schemas.microsoft.com/office/drawing/2014/main" id="{00000000-0008-0000-08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9" name="Text Box 15">
          <a:extLst>
            <a:ext uri="{FF2B5EF4-FFF2-40B4-BE49-F238E27FC236}">
              <a16:creationId xmlns:a16="http://schemas.microsoft.com/office/drawing/2014/main" id="{00000000-0008-0000-08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30" name="Text Box 15">
          <a:extLst>
            <a:ext uri="{FF2B5EF4-FFF2-40B4-BE49-F238E27FC236}">
              <a16:creationId xmlns:a16="http://schemas.microsoft.com/office/drawing/2014/main" id="{00000000-0008-0000-08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1" name="Text Box 15">
          <a:extLst>
            <a:ext uri="{FF2B5EF4-FFF2-40B4-BE49-F238E27FC236}">
              <a16:creationId xmlns:a16="http://schemas.microsoft.com/office/drawing/2014/main" id="{00000000-0008-0000-08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2" name="Text Box 15">
          <a:extLst>
            <a:ext uri="{FF2B5EF4-FFF2-40B4-BE49-F238E27FC236}">
              <a16:creationId xmlns:a16="http://schemas.microsoft.com/office/drawing/2014/main" id="{00000000-0008-0000-08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3" name="Text Box 15">
          <a:extLst>
            <a:ext uri="{FF2B5EF4-FFF2-40B4-BE49-F238E27FC236}">
              <a16:creationId xmlns:a16="http://schemas.microsoft.com/office/drawing/2014/main" id="{00000000-0008-0000-08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4" name="Text Box 15">
          <a:extLst>
            <a:ext uri="{FF2B5EF4-FFF2-40B4-BE49-F238E27FC236}">
              <a16:creationId xmlns:a16="http://schemas.microsoft.com/office/drawing/2014/main" id="{00000000-0008-0000-08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5" name="Text Box 15">
          <a:extLst>
            <a:ext uri="{FF2B5EF4-FFF2-40B4-BE49-F238E27FC236}">
              <a16:creationId xmlns:a16="http://schemas.microsoft.com/office/drawing/2014/main" id="{00000000-0008-0000-08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6" name="Text Box 15">
          <a:extLst>
            <a:ext uri="{FF2B5EF4-FFF2-40B4-BE49-F238E27FC236}">
              <a16:creationId xmlns:a16="http://schemas.microsoft.com/office/drawing/2014/main" id="{00000000-0008-0000-08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7" name="Text Box 15">
          <a:extLst>
            <a:ext uri="{FF2B5EF4-FFF2-40B4-BE49-F238E27FC236}">
              <a16:creationId xmlns:a16="http://schemas.microsoft.com/office/drawing/2014/main" id="{00000000-0008-0000-08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38" name="Text Box 15">
          <a:extLst>
            <a:ext uri="{FF2B5EF4-FFF2-40B4-BE49-F238E27FC236}">
              <a16:creationId xmlns:a16="http://schemas.microsoft.com/office/drawing/2014/main" id="{00000000-0008-0000-08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39" name="Text Box 15">
          <a:extLst>
            <a:ext uri="{FF2B5EF4-FFF2-40B4-BE49-F238E27FC236}">
              <a16:creationId xmlns:a16="http://schemas.microsoft.com/office/drawing/2014/main" id="{00000000-0008-0000-08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0" name="Text Box 15">
          <a:extLst>
            <a:ext uri="{FF2B5EF4-FFF2-40B4-BE49-F238E27FC236}">
              <a16:creationId xmlns:a16="http://schemas.microsoft.com/office/drawing/2014/main" id="{00000000-0008-0000-08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1" name="Text Box 15">
          <a:extLst>
            <a:ext uri="{FF2B5EF4-FFF2-40B4-BE49-F238E27FC236}">
              <a16:creationId xmlns:a16="http://schemas.microsoft.com/office/drawing/2014/main" id="{00000000-0008-0000-08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2" name="Text Box 15">
          <a:extLst>
            <a:ext uri="{FF2B5EF4-FFF2-40B4-BE49-F238E27FC236}">
              <a16:creationId xmlns:a16="http://schemas.microsoft.com/office/drawing/2014/main" id="{00000000-0008-0000-08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3" name="Text Box 15">
          <a:extLst>
            <a:ext uri="{FF2B5EF4-FFF2-40B4-BE49-F238E27FC236}">
              <a16:creationId xmlns:a16="http://schemas.microsoft.com/office/drawing/2014/main" id="{00000000-0008-0000-08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4" name="Text Box 15">
          <a:extLst>
            <a:ext uri="{FF2B5EF4-FFF2-40B4-BE49-F238E27FC236}">
              <a16:creationId xmlns:a16="http://schemas.microsoft.com/office/drawing/2014/main" id="{00000000-0008-0000-08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45" name="Text Box 15">
          <a:extLst>
            <a:ext uri="{FF2B5EF4-FFF2-40B4-BE49-F238E27FC236}">
              <a16:creationId xmlns:a16="http://schemas.microsoft.com/office/drawing/2014/main" id="{00000000-0008-0000-08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46" name="Text Box 15">
          <a:extLst>
            <a:ext uri="{FF2B5EF4-FFF2-40B4-BE49-F238E27FC236}">
              <a16:creationId xmlns:a16="http://schemas.microsoft.com/office/drawing/2014/main" id="{00000000-0008-0000-08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7" name="Text Box 15">
          <a:extLst>
            <a:ext uri="{FF2B5EF4-FFF2-40B4-BE49-F238E27FC236}">
              <a16:creationId xmlns:a16="http://schemas.microsoft.com/office/drawing/2014/main" id="{00000000-0008-0000-08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8" name="Text Box 15">
          <a:extLst>
            <a:ext uri="{FF2B5EF4-FFF2-40B4-BE49-F238E27FC236}">
              <a16:creationId xmlns:a16="http://schemas.microsoft.com/office/drawing/2014/main" id="{00000000-0008-0000-08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49" name="Text Box 15">
          <a:extLst>
            <a:ext uri="{FF2B5EF4-FFF2-40B4-BE49-F238E27FC236}">
              <a16:creationId xmlns:a16="http://schemas.microsoft.com/office/drawing/2014/main" id="{00000000-0008-0000-08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0" name="Text Box 15">
          <a:extLst>
            <a:ext uri="{FF2B5EF4-FFF2-40B4-BE49-F238E27FC236}">
              <a16:creationId xmlns:a16="http://schemas.microsoft.com/office/drawing/2014/main" id="{00000000-0008-0000-08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1" name="Text Box 15">
          <a:extLst>
            <a:ext uri="{FF2B5EF4-FFF2-40B4-BE49-F238E27FC236}">
              <a16:creationId xmlns:a16="http://schemas.microsoft.com/office/drawing/2014/main" id="{00000000-0008-0000-08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2" name="Text Box 15">
          <a:extLst>
            <a:ext uri="{FF2B5EF4-FFF2-40B4-BE49-F238E27FC236}">
              <a16:creationId xmlns:a16="http://schemas.microsoft.com/office/drawing/2014/main" id="{00000000-0008-0000-08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3" name="Text Box 15">
          <a:extLst>
            <a:ext uri="{FF2B5EF4-FFF2-40B4-BE49-F238E27FC236}">
              <a16:creationId xmlns:a16="http://schemas.microsoft.com/office/drawing/2014/main" id="{00000000-0008-0000-08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4" name="Text Box 15">
          <a:extLst>
            <a:ext uri="{FF2B5EF4-FFF2-40B4-BE49-F238E27FC236}">
              <a16:creationId xmlns:a16="http://schemas.microsoft.com/office/drawing/2014/main" id="{00000000-0008-0000-08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5" name="Text Box 15">
          <a:extLst>
            <a:ext uri="{FF2B5EF4-FFF2-40B4-BE49-F238E27FC236}">
              <a16:creationId xmlns:a16="http://schemas.microsoft.com/office/drawing/2014/main" id="{00000000-0008-0000-08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56" name="Text Box 15">
          <a:extLst>
            <a:ext uri="{FF2B5EF4-FFF2-40B4-BE49-F238E27FC236}">
              <a16:creationId xmlns:a16="http://schemas.microsoft.com/office/drawing/2014/main" id="{00000000-0008-0000-08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57" name="Text Box 15">
          <a:extLst>
            <a:ext uri="{FF2B5EF4-FFF2-40B4-BE49-F238E27FC236}">
              <a16:creationId xmlns:a16="http://schemas.microsoft.com/office/drawing/2014/main" id="{00000000-0008-0000-08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58" name="Text Box 15">
          <a:extLst>
            <a:ext uri="{FF2B5EF4-FFF2-40B4-BE49-F238E27FC236}">
              <a16:creationId xmlns:a16="http://schemas.microsoft.com/office/drawing/2014/main" id="{00000000-0008-0000-08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59" name="Text Box 15">
          <a:extLst>
            <a:ext uri="{FF2B5EF4-FFF2-40B4-BE49-F238E27FC236}">
              <a16:creationId xmlns:a16="http://schemas.microsoft.com/office/drawing/2014/main" id="{00000000-0008-0000-08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0" name="Text Box 15">
          <a:extLst>
            <a:ext uri="{FF2B5EF4-FFF2-40B4-BE49-F238E27FC236}">
              <a16:creationId xmlns:a16="http://schemas.microsoft.com/office/drawing/2014/main" id="{00000000-0008-0000-08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1" name="Text Box 15">
          <a:extLst>
            <a:ext uri="{FF2B5EF4-FFF2-40B4-BE49-F238E27FC236}">
              <a16:creationId xmlns:a16="http://schemas.microsoft.com/office/drawing/2014/main" id="{00000000-0008-0000-08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2" name="Text Box 15">
          <a:extLst>
            <a:ext uri="{FF2B5EF4-FFF2-40B4-BE49-F238E27FC236}">
              <a16:creationId xmlns:a16="http://schemas.microsoft.com/office/drawing/2014/main" id="{00000000-0008-0000-08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3" name="Text Box 15">
          <a:extLst>
            <a:ext uri="{FF2B5EF4-FFF2-40B4-BE49-F238E27FC236}">
              <a16:creationId xmlns:a16="http://schemas.microsoft.com/office/drawing/2014/main" id="{00000000-0008-0000-08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4" name="Text Box 15">
          <a:extLst>
            <a:ext uri="{FF2B5EF4-FFF2-40B4-BE49-F238E27FC236}">
              <a16:creationId xmlns:a16="http://schemas.microsoft.com/office/drawing/2014/main" id="{00000000-0008-0000-08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5" name="Text Box 15">
          <a:extLst>
            <a:ext uri="{FF2B5EF4-FFF2-40B4-BE49-F238E27FC236}">
              <a16:creationId xmlns:a16="http://schemas.microsoft.com/office/drawing/2014/main" id="{00000000-0008-0000-08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6" name="Text Box 15">
          <a:extLst>
            <a:ext uri="{FF2B5EF4-FFF2-40B4-BE49-F238E27FC236}">
              <a16:creationId xmlns:a16="http://schemas.microsoft.com/office/drawing/2014/main" id="{00000000-0008-0000-08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7" name="Text Box 15">
          <a:extLst>
            <a:ext uri="{FF2B5EF4-FFF2-40B4-BE49-F238E27FC236}">
              <a16:creationId xmlns:a16="http://schemas.microsoft.com/office/drawing/2014/main" id="{00000000-0008-0000-08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8" name="Text Box 15">
          <a:extLst>
            <a:ext uri="{FF2B5EF4-FFF2-40B4-BE49-F238E27FC236}">
              <a16:creationId xmlns:a16="http://schemas.microsoft.com/office/drawing/2014/main" id="{00000000-0008-0000-08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9" name="Text Box 15">
          <a:extLst>
            <a:ext uri="{FF2B5EF4-FFF2-40B4-BE49-F238E27FC236}">
              <a16:creationId xmlns:a16="http://schemas.microsoft.com/office/drawing/2014/main" id="{00000000-0008-0000-08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70" name="Text Box 15">
          <a:extLst>
            <a:ext uri="{FF2B5EF4-FFF2-40B4-BE49-F238E27FC236}">
              <a16:creationId xmlns:a16="http://schemas.microsoft.com/office/drawing/2014/main" id="{00000000-0008-0000-08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71" name="Text Box 15">
          <a:extLst>
            <a:ext uri="{FF2B5EF4-FFF2-40B4-BE49-F238E27FC236}">
              <a16:creationId xmlns:a16="http://schemas.microsoft.com/office/drawing/2014/main" id="{00000000-0008-0000-08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72" name="Text Box 15">
          <a:extLst>
            <a:ext uri="{FF2B5EF4-FFF2-40B4-BE49-F238E27FC236}">
              <a16:creationId xmlns:a16="http://schemas.microsoft.com/office/drawing/2014/main" id="{00000000-0008-0000-08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73" name="Text Box 15">
          <a:extLst>
            <a:ext uri="{FF2B5EF4-FFF2-40B4-BE49-F238E27FC236}">
              <a16:creationId xmlns:a16="http://schemas.microsoft.com/office/drawing/2014/main" id="{00000000-0008-0000-08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4" name="Text Box 15">
          <a:extLst>
            <a:ext uri="{FF2B5EF4-FFF2-40B4-BE49-F238E27FC236}">
              <a16:creationId xmlns:a16="http://schemas.microsoft.com/office/drawing/2014/main" id="{00000000-0008-0000-08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5" name="Text Box 15">
          <a:extLst>
            <a:ext uri="{FF2B5EF4-FFF2-40B4-BE49-F238E27FC236}">
              <a16:creationId xmlns:a16="http://schemas.microsoft.com/office/drawing/2014/main" id="{00000000-0008-0000-08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6" name="Text Box 15">
          <a:extLst>
            <a:ext uri="{FF2B5EF4-FFF2-40B4-BE49-F238E27FC236}">
              <a16:creationId xmlns:a16="http://schemas.microsoft.com/office/drawing/2014/main" id="{00000000-0008-0000-08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7" name="Text Box 15">
          <a:extLst>
            <a:ext uri="{FF2B5EF4-FFF2-40B4-BE49-F238E27FC236}">
              <a16:creationId xmlns:a16="http://schemas.microsoft.com/office/drawing/2014/main" id="{00000000-0008-0000-08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8" name="Text Box 15">
          <a:extLst>
            <a:ext uri="{FF2B5EF4-FFF2-40B4-BE49-F238E27FC236}">
              <a16:creationId xmlns:a16="http://schemas.microsoft.com/office/drawing/2014/main" id="{00000000-0008-0000-08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9" name="Text Box 15">
          <a:extLst>
            <a:ext uri="{FF2B5EF4-FFF2-40B4-BE49-F238E27FC236}">
              <a16:creationId xmlns:a16="http://schemas.microsoft.com/office/drawing/2014/main" id="{00000000-0008-0000-08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80" name="Text Box 15">
          <a:extLst>
            <a:ext uri="{FF2B5EF4-FFF2-40B4-BE49-F238E27FC236}">
              <a16:creationId xmlns:a16="http://schemas.microsoft.com/office/drawing/2014/main" id="{00000000-0008-0000-08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1" name="Text Box 15">
          <a:extLst>
            <a:ext uri="{FF2B5EF4-FFF2-40B4-BE49-F238E27FC236}">
              <a16:creationId xmlns:a16="http://schemas.microsoft.com/office/drawing/2014/main" id="{00000000-0008-0000-08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2" name="Text Box 15">
          <a:extLst>
            <a:ext uri="{FF2B5EF4-FFF2-40B4-BE49-F238E27FC236}">
              <a16:creationId xmlns:a16="http://schemas.microsoft.com/office/drawing/2014/main" id="{00000000-0008-0000-08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83" name="Text Box 15">
          <a:extLst>
            <a:ext uri="{FF2B5EF4-FFF2-40B4-BE49-F238E27FC236}">
              <a16:creationId xmlns:a16="http://schemas.microsoft.com/office/drawing/2014/main" id="{00000000-0008-0000-08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84" name="Text Box 15">
          <a:extLst>
            <a:ext uri="{FF2B5EF4-FFF2-40B4-BE49-F238E27FC236}">
              <a16:creationId xmlns:a16="http://schemas.microsoft.com/office/drawing/2014/main" id="{00000000-0008-0000-08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5" name="Text Box 15">
          <a:extLst>
            <a:ext uri="{FF2B5EF4-FFF2-40B4-BE49-F238E27FC236}">
              <a16:creationId xmlns:a16="http://schemas.microsoft.com/office/drawing/2014/main" id="{00000000-0008-0000-08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6" name="Text Box 15">
          <a:extLst>
            <a:ext uri="{FF2B5EF4-FFF2-40B4-BE49-F238E27FC236}">
              <a16:creationId xmlns:a16="http://schemas.microsoft.com/office/drawing/2014/main" id="{00000000-0008-0000-08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7" name="Text Box 15">
          <a:extLst>
            <a:ext uri="{FF2B5EF4-FFF2-40B4-BE49-F238E27FC236}">
              <a16:creationId xmlns:a16="http://schemas.microsoft.com/office/drawing/2014/main" id="{00000000-0008-0000-08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8" name="Text Box 15">
          <a:extLst>
            <a:ext uri="{FF2B5EF4-FFF2-40B4-BE49-F238E27FC236}">
              <a16:creationId xmlns:a16="http://schemas.microsoft.com/office/drawing/2014/main" id="{00000000-0008-0000-08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9" name="Text Box 15">
          <a:extLst>
            <a:ext uri="{FF2B5EF4-FFF2-40B4-BE49-F238E27FC236}">
              <a16:creationId xmlns:a16="http://schemas.microsoft.com/office/drawing/2014/main" id="{00000000-0008-0000-08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90" name="Text Box 15">
          <a:extLst>
            <a:ext uri="{FF2B5EF4-FFF2-40B4-BE49-F238E27FC236}">
              <a16:creationId xmlns:a16="http://schemas.microsoft.com/office/drawing/2014/main" id="{00000000-0008-0000-08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91" name="Text Box 15">
          <a:extLst>
            <a:ext uri="{FF2B5EF4-FFF2-40B4-BE49-F238E27FC236}">
              <a16:creationId xmlns:a16="http://schemas.microsoft.com/office/drawing/2014/main" id="{00000000-0008-0000-08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2" name="Text Box 15">
          <a:extLst>
            <a:ext uri="{FF2B5EF4-FFF2-40B4-BE49-F238E27FC236}">
              <a16:creationId xmlns:a16="http://schemas.microsoft.com/office/drawing/2014/main" id="{00000000-0008-0000-08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3" name="Text Box 15">
          <a:extLst>
            <a:ext uri="{FF2B5EF4-FFF2-40B4-BE49-F238E27FC236}">
              <a16:creationId xmlns:a16="http://schemas.microsoft.com/office/drawing/2014/main" id="{00000000-0008-0000-08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4" name="Text Box 15">
          <a:extLst>
            <a:ext uri="{FF2B5EF4-FFF2-40B4-BE49-F238E27FC236}">
              <a16:creationId xmlns:a16="http://schemas.microsoft.com/office/drawing/2014/main" id="{00000000-0008-0000-08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5" name="Text Box 15">
          <a:extLst>
            <a:ext uri="{FF2B5EF4-FFF2-40B4-BE49-F238E27FC236}">
              <a16:creationId xmlns:a16="http://schemas.microsoft.com/office/drawing/2014/main" id="{00000000-0008-0000-08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6" name="Text Box 15">
          <a:extLst>
            <a:ext uri="{FF2B5EF4-FFF2-40B4-BE49-F238E27FC236}">
              <a16:creationId xmlns:a16="http://schemas.microsoft.com/office/drawing/2014/main" id="{00000000-0008-0000-08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7" name="Text Box 15">
          <a:extLst>
            <a:ext uri="{FF2B5EF4-FFF2-40B4-BE49-F238E27FC236}">
              <a16:creationId xmlns:a16="http://schemas.microsoft.com/office/drawing/2014/main" id="{00000000-0008-0000-08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8" name="Text Box 15">
          <a:extLst>
            <a:ext uri="{FF2B5EF4-FFF2-40B4-BE49-F238E27FC236}">
              <a16:creationId xmlns:a16="http://schemas.microsoft.com/office/drawing/2014/main" id="{00000000-0008-0000-08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99" name="Text Box 15">
          <a:extLst>
            <a:ext uri="{FF2B5EF4-FFF2-40B4-BE49-F238E27FC236}">
              <a16:creationId xmlns:a16="http://schemas.microsoft.com/office/drawing/2014/main" id="{00000000-0008-0000-08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0" name="Text Box 15">
          <a:extLst>
            <a:ext uri="{FF2B5EF4-FFF2-40B4-BE49-F238E27FC236}">
              <a16:creationId xmlns:a16="http://schemas.microsoft.com/office/drawing/2014/main" id="{00000000-0008-0000-08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01" name="Text Box 15">
          <a:extLst>
            <a:ext uri="{FF2B5EF4-FFF2-40B4-BE49-F238E27FC236}">
              <a16:creationId xmlns:a16="http://schemas.microsoft.com/office/drawing/2014/main" id="{00000000-0008-0000-08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02" name="Text Box 15">
          <a:extLst>
            <a:ext uri="{FF2B5EF4-FFF2-40B4-BE49-F238E27FC236}">
              <a16:creationId xmlns:a16="http://schemas.microsoft.com/office/drawing/2014/main" id="{00000000-0008-0000-08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3" name="Text Box 15">
          <a:extLst>
            <a:ext uri="{FF2B5EF4-FFF2-40B4-BE49-F238E27FC236}">
              <a16:creationId xmlns:a16="http://schemas.microsoft.com/office/drawing/2014/main" id="{00000000-0008-0000-08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4" name="Text Box 15">
          <a:extLst>
            <a:ext uri="{FF2B5EF4-FFF2-40B4-BE49-F238E27FC236}">
              <a16:creationId xmlns:a16="http://schemas.microsoft.com/office/drawing/2014/main" id="{00000000-0008-0000-08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5" name="Text Box 15">
          <a:extLst>
            <a:ext uri="{FF2B5EF4-FFF2-40B4-BE49-F238E27FC236}">
              <a16:creationId xmlns:a16="http://schemas.microsoft.com/office/drawing/2014/main" id="{00000000-0008-0000-08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6" name="Text Box 15">
          <a:extLst>
            <a:ext uri="{FF2B5EF4-FFF2-40B4-BE49-F238E27FC236}">
              <a16:creationId xmlns:a16="http://schemas.microsoft.com/office/drawing/2014/main" id="{00000000-0008-0000-08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7" name="Text Box 15">
          <a:extLst>
            <a:ext uri="{FF2B5EF4-FFF2-40B4-BE49-F238E27FC236}">
              <a16:creationId xmlns:a16="http://schemas.microsoft.com/office/drawing/2014/main" id="{00000000-0008-0000-08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8" name="Text Box 15">
          <a:extLst>
            <a:ext uri="{FF2B5EF4-FFF2-40B4-BE49-F238E27FC236}">
              <a16:creationId xmlns:a16="http://schemas.microsoft.com/office/drawing/2014/main" id="{00000000-0008-0000-08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9" name="Text Box 15">
          <a:extLst>
            <a:ext uri="{FF2B5EF4-FFF2-40B4-BE49-F238E27FC236}">
              <a16:creationId xmlns:a16="http://schemas.microsoft.com/office/drawing/2014/main" id="{00000000-0008-0000-08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0" name="Text Box 15">
          <a:extLst>
            <a:ext uri="{FF2B5EF4-FFF2-40B4-BE49-F238E27FC236}">
              <a16:creationId xmlns:a16="http://schemas.microsoft.com/office/drawing/2014/main" id="{00000000-0008-0000-08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1" name="Text Box 15">
          <a:extLst>
            <a:ext uri="{FF2B5EF4-FFF2-40B4-BE49-F238E27FC236}">
              <a16:creationId xmlns:a16="http://schemas.microsoft.com/office/drawing/2014/main" id="{00000000-0008-0000-08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2" name="Text Box 15">
          <a:extLst>
            <a:ext uri="{FF2B5EF4-FFF2-40B4-BE49-F238E27FC236}">
              <a16:creationId xmlns:a16="http://schemas.microsoft.com/office/drawing/2014/main" id="{00000000-0008-0000-08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3" name="Text Box 15">
          <a:extLst>
            <a:ext uri="{FF2B5EF4-FFF2-40B4-BE49-F238E27FC236}">
              <a16:creationId xmlns:a16="http://schemas.microsoft.com/office/drawing/2014/main" id="{00000000-0008-0000-08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4" name="Text Box 15">
          <a:extLst>
            <a:ext uri="{FF2B5EF4-FFF2-40B4-BE49-F238E27FC236}">
              <a16:creationId xmlns:a16="http://schemas.microsoft.com/office/drawing/2014/main" id="{00000000-0008-0000-08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5" name="Text Box 15">
          <a:extLst>
            <a:ext uri="{FF2B5EF4-FFF2-40B4-BE49-F238E27FC236}">
              <a16:creationId xmlns:a16="http://schemas.microsoft.com/office/drawing/2014/main" id="{00000000-0008-0000-08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6" name="Text Box 15">
          <a:extLst>
            <a:ext uri="{FF2B5EF4-FFF2-40B4-BE49-F238E27FC236}">
              <a16:creationId xmlns:a16="http://schemas.microsoft.com/office/drawing/2014/main" id="{00000000-0008-0000-08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17" name="Text Box 15">
          <a:extLst>
            <a:ext uri="{FF2B5EF4-FFF2-40B4-BE49-F238E27FC236}">
              <a16:creationId xmlns:a16="http://schemas.microsoft.com/office/drawing/2014/main" id="{00000000-0008-0000-08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18" name="Text Box 15">
          <a:extLst>
            <a:ext uri="{FF2B5EF4-FFF2-40B4-BE49-F238E27FC236}">
              <a16:creationId xmlns:a16="http://schemas.microsoft.com/office/drawing/2014/main" id="{00000000-0008-0000-08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9" name="Text Box 15">
          <a:extLst>
            <a:ext uri="{FF2B5EF4-FFF2-40B4-BE49-F238E27FC236}">
              <a16:creationId xmlns:a16="http://schemas.microsoft.com/office/drawing/2014/main" id="{00000000-0008-0000-08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20" name="Text Box 15">
          <a:extLst>
            <a:ext uri="{FF2B5EF4-FFF2-40B4-BE49-F238E27FC236}">
              <a16:creationId xmlns:a16="http://schemas.microsoft.com/office/drawing/2014/main" id="{00000000-0008-0000-08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1" name="Text Box 15">
          <a:extLst>
            <a:ext uri="{FF2B5EF4-FFF2-40B4-BE49-F238E27FC236}">
              <a16:creationId xmlns:a16="http://schemas.microsoft.com/office/drawing/2014/main" id="{00000000-0008-0000-08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2" name="Text Box 15">
          <a:extLst>
            <a:ext uri="{FF2B5EF4-FFF2-40B4-BE49-F238E27FC236}">
              <a16:creationId xmlns:a16="http://schemas.microsoft.com/office/drawing/2014/main" id="{00000000-0008-0000-08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3" name="Text Box 15">
          <a:extLst>
            <a:ext uri="{FF2B5EF4-FFF2-40B4-BE49-F238E27FC236}">
              <a16:creationId xmlns:a16="http://schemas.microsoft.com/office/drawing/2014/main" id="{00000000-0008-0000-08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4" name="Text Box 15">
          <a:extLst>
            <a:ext uri="{FF2B5EF4-FFF2-40B4-BE49-F238E27FC236}">
              <a16:creationId xmlns:a16="http://schemas.microsoft.com/office/drawing/2014/main" id="{00000000-0008-0000-08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5" name="Text Box 15">
          <a:extLst>
            <a:ext uri="{FF2B5EF4-FFF2-40B4-BE49-F238E27FC236}">
              <a16:creationId xmlns:a16="http://schemas.microsoft.com/office/drawing/2014/main" id="{00000000-0008-0000-08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6" name="Text Box 15">
          <a:extLst>
            <a:ext uri="{FF2B5EF4-FFF2-40B4-BE49-F238E27FC236}">
              <a16:creationId xmlns:a16="http://schemas.microsoft.com/office/drawing/2014/main" id="{00000000-0008-0000-08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7" name="Text Box 15">
          <a:extLst>
            <a:ext uri="{FF2B5EF4-FFF2-40B4-BE49-F238E27FC236}">
              <a16:creationId xmlns:a16="http://schemas.microsoft.com/office/drawing/2014/main" id="{00000000-0008-0000-08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28" name="Text Box 15">
          <a:extLst>
            <a:ext uri="{FF2B5EF4-FFF2-40B4-BE49-F238E27FC236}">
              <a16:creationId xmlns:a16="http://schemas.microsoft.com/office/drawing/2014/main" id="{00000000-0008-0000-08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29" name="Text Box 15">
          <a:extLst>
            <a:ext uri="{FF2B5EF4-FFF2-40B4-BE49-F238E27FC236}">
              <a16:creationId xmlns:a16="http://schemas.microsoft.com/office/drawing/2014/main" id="{00000000-0008-0000-08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0" name="Text Box 15">
          <a:extLst>
            <a:ext uri="{FF2B5EF4-FFF2-40B4-BE49-F238E27FC236}">
              <a16:creationId xmlns:a16="http://schemas.microsoft.com/office/drawing/2014/main" id="{00000000-0008-0000-08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1" name="Text Box 15">
          <a:extLst>
            <a:ext uri="{FF2B5EF4-FFF2-40B4-BE49-F238E27FC236}">
              <a16:creationId xmlns:a16="http://schemas.microsoft.com/office/drawing/2014/main" id="{00000000-0008-0000-08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2" name="Text Box 15">
          <a:extLst>
            <a:ext uri="{FF2B5EF4-FFF2-40B4-BE49-F238E27FC236}">
              <a16:creationId xmlns:a16="http://schemas.microsoft.com/office/drawing/2014/main" id="{00000000-0008-0000-08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3" name="Text Box 15">
          <a:extLst>
            <a:ext uri="{FF2B5EF4-FFF2-40B4-BE49-F238E27FC236}">
              <a16:creationId xmlns:a16="http://schemas.microsoft.com/office/drawing/2014/main" id="{00000000-0008-0000-08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4" name="Text Box 15">
          <a:extLst>
            <a:ext uri="{FF2B5EF4-FFF2-40B4-BE49-F238E27FC236}">
              <a16:creationId xmlns:a16="http://schemas.microsoft.com/office/drawing/2014/main" id="{00000000-0008-0000-08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35" name="Text Box 15">
          <a:extLst>
            <a:ext uri="{FF2B5EF4-FFF2-40B4-BE49-F238E27FC236}">
              <a16:creationId xmlns:a16="http://schemas.microsoft.com/office/drawing/2014/main" id="{00000000-0008-0000-08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36" name="Text Box 15">
          <a:extLst>
            <a:ext uri="{FF2B5EF4-FFF2-40B4-BE49-F238E27FC236}">
              <a16:creationId xmlns:a16="http://schemas.microsoft.com/office/drawing/2014/main" id="{00000000-0008-0000-08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7" name="Text Box 15">
          <a:extLst>
            <a:ext uri="{FF2B5EF4-FFF2-40B4-BE49-F238E27FC236}">
              <a16:creationId xmlns:a16="http://schemas.microsoft.com/office/drawing/2014/main" id="{00000000-0008-0000-08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8" name="Text Box 15">
          <a:extLst>
            <a:ext uri="{FF2B5EF4-FFF2-40B4-BE49-F238E27FC236}">
              <a16:creationId xmlns:a16="http://schemas.microsoft.com/office/drawing/2014/main" id="{00000000-0008-0000-08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39" name="Text Box 15">
          <a:extLst>
            <a:ext uri="{FF2B5EF4-FFF2-40B4-BE49-F238E27FC236}">
              <a16:creationId xmlns:a16="http://schemas.microsoft.com/office/drawing/2014/main" id="{00000000-0008-0000-08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0" name="Text Box 15">
          <a:extLst>
            <a:ext uri="{FF2B5EF4-FFF2-40B4-BE49-F238E27FC236}">
              <a16:creationId xmlns:a16="http://schemas.microsoft.com/office/drawing/2014/main" id="{00000000-0008-0000-08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1" name="Text Box 15">
          <a:extLst>
            <a:ext uri="{FF2B5EF4-FFF2-40B4-BE49-F238E27FC236}">
              <a16:creationId xmlns:a16="http://schemas.microsoft.com/office/drawing/2014/main" id="{00000000-0008-0000-08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2" name="Text Box 15">
          <a:extLst>
            <a:ext uri="{FF2B5EF4-FFF2-40B4-BE49-F238E27FC236}">
              <a16:creationId xmlns:a16="http://schemas.microsoft.com/office/drawing/2014/main" id="{00000000-0008-0000-08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3" name="Text Box 15">
          <a:extLst>
            <a:ext uri="{FF2B5EF4-FFF2-40B4-BE49-F238E27FC236}">
              <a16:creationId xmlns:a16="http://schemas.microsoft.com/office/drawing/2014/main" id="{00000000-0008-0000-08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4" name="Text Box 15">
          <a:extLst>
            <a:ext uri="{FF2B5EF4-FFF2-40B4-BE49-F238E27FC236}">
              <a16:creationId xmlns:a16="http://schemas.microsoft.com/office/drawing/2014/main" id="{00000000-0008-0000-08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5" name="Text Box 15">
          <a:extLst>
            <a:ext uri="{FF2B5EF4-FFF2-40B4-BE49-F238E27FC236}">
              <a16:creationId xmlns:a16="http://schemas.microsoft.com/office/drawing/2014/main" id="{00000000-0008-0000-08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46" name="Text Box 15">
          <a:extLst>
            <a:ext uri="{FF2B5EF4-FFF2-40B4-BE49-F238E27FC236}">
              <a16:creationId xmlns:a16="http://schemas.microsoft.com/office/drawing/2014/main" id="{00000000-0008-0000-08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47" name="Text Box 15">
          <a:extLst>
            <a:ext uri="{FF2B5EF4-FFF2-40B4-BE49-F238E27FC236}">
              <a16:creationId xmlns:a16="http://schemas.microsoft.com/office/drawing/2014/main" id="{00000000-0008-0000-08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48" name="Text Box 15">
          <a:extLst>
            <a:ext uri="{FF2B5EF4-FFF2-40B4-BE49-F238E27FC236}">
              <a16:creationId xmlns:a16="http://schemas.microsoft.com/office/drawing/2014/main" id="{00000000-0008-0000-08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49" name="Text Box 15">
          <a:extLst>
            <a:ext uri="{FF2B5EF4-FFF2-40B4-BE49-F238E27FC236}">
              <a16:creationId xmlns:a16="http://schemas.microsoft.com/office/drawing/2014/main" id="{00000000-0008-0000-08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0" name="Text Box 15">
          <a:extLst>
            <a:ext uri="{FF2B5EF4-FFF2-40B4-BE49-F238E27FC236}">
              <a16:creationId xmlns:a16="http://schemas.microsoft.com/office/drawing/2014/main" id="{00000000-0008-0000-08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1" name="Text Box 15">
          <a:extLst>
            <a:ext uri="{FF2B5EF4-FFF2-40B4-BE49-F238E27FC236}">
              <a16:creationId xmlns:a16="http://schemas.microsoft.com/office/drawing/2014/main" id="{00000000-0008-0000-08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2" name="Text Box 15">
          <a:extLst>
            <a:ext uri="{FF2B5EF4-FFF2-40B4-BE49-F238E27FC236}">
              <a16:creationId xmlns:a16="http://schemas.microsoft.com/office/drawing/2014/main" id="{00000000-0008-0000-08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3" name="Text Box 15">
          <a:extLst>
            <a:ext uri="{FF2B5EF4-FFF2-40B4-BE49-F238E27FC236}">
              <a16:creationId xmlns:a16="http://schemas.microsoft.com/office/drawing/2014/main" id="{00000000-0008-0000-08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4" name="Text Box 15">
          <a:extLst>
            <a:ext uri="{FF2B5EF4-FFF2-40B4-BE49-F238E27FC236}">
              <a16:creationId xmlns:a16="http://schemas.microsoft.com/office/drawing/2014/main" id="{00000000-0008-0000-08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5" name="Text Box 15">
          <a:extLst>
            <a:ext uri="{FF2B5EF4-FFF2-40B4-BE49-F238E27FC236}">
              <a16:creationId xmlns:a16="http://schemas.microsoft.com/office/drawing/2014/main" id="{00000000-0008-0000-08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6" name="Text Box 15">
          <a:extLst>
            <a:ext uri="{FF2B5EF4-FFF2-40B4-BE49-F238E27FC236}">
              <a16:creationId xmlns:a16="http://schemas.microsoft.com/office/drawing/2014/main" id="{00000000-0008-0000-08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7" name="Text Box 15">
          <a:extLst>
            <a:ext uri="{FF2B5EF4-FFF2-40B4-BE49-F238E27FC236}">
              <a16:creationId xmlns:a16="http://schemas.microsoft.com/office/drawing/2014/main" id="{00000000-0008-0000-08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8" name="Text Box 15">
          <a:extLst>
            <a:ext uri="{FF2B5EF4-FFF2-40B4-BE49-F238E27FC236}">
              <a16:creationId xmlns:a16="http://schemas.microsoft.com/office/drawing/2014/main" id="{00000000-0008-0000-08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9" name="Text Box 15">
          <a:extLst>
            <a:ext uri="{FF2B5EF4-FFF2-40B4-BE49-F238E27FC236}">
              <a16:creationId xmlns:a16="http://schemas.microsoft.com/office/drawing/2014/main" id="{00000000-0008-0000-08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60" name="Text Box 15">
          <a:extLst>
            <a:ext uri="{FF2B5EF4-FFF2-40B4-BE49-F238E27FC236}">
              <a16:creationId xmlns:a16="http://schemas.microsoft.com/office/drawing/2014/main" id="{00000000-0008-0000-08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61" name="Text Box 15">
          <a:extLst>
            <a:ext uri="{FF2B5EF4-FFF2-40B4-BE49-F238E27FC236}">
              <a16:creationId xmlns:a16="http://schemas.microsoft.com/office/drawing/2014/main" id="{00000000-0008-0000-08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62" name="Text Box 15">
          <a:extLst>
            <a:ext uri="{FF2B5EF4-FFF2-40B4-BE49-F238E27FC236}">
              <a16:creationId xmlns:a16="http://schemas.microsoft.com/office/drawing/2014/main" id="{00000000-0008-0000-08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63" name="Text Box 15">
          <a:extLst>
            <a:ext uri="{FF2B5EF4-FFF2-40B4-BE49-F238E27FC236}">
              <a16:creationId xmlns:a16="http://schemas.microsoft.com/office/drawing/2014/main" id="{00000000-0008-0000-08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4" name="Text Box 15">
          <a:extLst>
            <a:ext uri="{FF2B5EF4-FFF2-40B4-BE49-F238E27FC236}">
              <a16:creationId xmlns:a16="http://schemas.microsoft.com/office/drawing/2014/main" id="{00000000-0008-0000-08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5" name="Text Box 15">
          <a:extLst>
            <a:ext uri="{FF2B5EF4-FFF2-40B4-BE49-F238E27FC236}">
              <a16:creationId xmlns:a16="http://schemas.microsoft.com/office/drawing/2014/main" id="{00000000-0008-0000-08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6" name="Text Box 15">
          <a:extLst>
            <a:ext uri="{FF2B5EF4-FFF2-40B4-BE49-F238E27FC236}">
              <a16:creationId xmlns:a16="http://schemas.microsoft.com/office/drawing/2014/main" id="{00000000-0008-0000-08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7" name="Text Box 15">
          <a:extLst>
            <a:ext uri="{FF2B5EF4-FFF2-40B4-BE49-F238E27FC236}">
              <a16:creationId xmlns:a16="http://schemas.microsoft.com/office/drawing/2014/main" id="{00000000-0008-0000-08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8" name="Text Box 15">
          <a:extLst>
            <a:ext uri="{FF2B5EF4-FFF2-40B4-BE49-F238E27FC236}">
              <a16:creationId xmlns:a16="http://schemas.microsoft.com/office/drawing/2014/main" id="{00000000-0008-0000-08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9" name="Text Box 15">
          <a:extLst>
            <a:ext uri="{FF2B5EF4-FFF2-40B4-BE49-F238E27FC236}">
              <a16:creationId xmlns:a16="http://schemas.microsoft.com/office/drawing/2014/main" id="{00000000-0008-0000-08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70" name="Text Box 15">
          <a:extLst>
            <a:ext uri="{FF2B5EF4-FFF2-40B4-BE49-F238E27FC236}">
              <a16:creationId xmlns:a16="http://schemas.microsoft.com/office/drawing/2014/main" id="{00000000-0008-0000-08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1" name="Text Box 15">
          <a:extLst>
            <a:ext uri="{FF2B5EF4-FFF2-40B4-BE49-F238E27FC236}">
              <a16:creationId xmlns:a16="http://schemas.microsoft.com/office/drawing/2014/main" id="{00000000-0008-0000-08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2" name="Text Box 15">
          <a:extLst>
            <a:ext uri="{FF2B5EF4-FFF2-40B4-BE49-F238E27FC236}">
              <a16:creationId xmlns:a16="http://schemas.microsoft.com/office/drawing/2014/main" id="{00000000-0008-0000-08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73" name="Text Box 15">
          <a:extLst>
            <a:ext uri="{FF2B5EF4-FFF2-40B4-BE49-F238E27FC236}">
              <a16:creationId xmlns:a16="http://schemas.microsoft.com/office/drawing/2014/main" id="{00000000-0008-0000-08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74" name="Text Box 15">
          <a:extLst>
            <a:ext uri="{FF2B5EF4-FFF2-40B4-BE49-F238E27FC236}">
              <a16:creationId xmlns:a16="http://schemas.microsoft.com/office/drawing/2014/main" id="{00000000-0008-0000-08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5" name="Text Box 15">
          <a:extLst>
            <a:ext uri="{FF2B5EF4-FFF2-40B4-BE49-F238E27FC236}">
              <a16:creationId xmlns:a16="http://schemas.microsoft.com/office/drawing/2014/main" id="{00000000-0008-0000-08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6" name="Text Box 15">
          <a:extLst>
            <a:ext uri="{FF2B5EF4-FFF2-40B4-BE49-F238E27FC236}">
              <a16:creationId xmlns:a16="http://schemas.microsoft.com/office/drawing/2014/main" id="{00000000-0008-0000-08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7" name="Text Box 15">
          <a:extLst>
            <a:ext uri="{FF2B5EF4-FFF2-40B4-BE49-F238E27FC236}">
              <a16:creationId xmlns:a16="http://schemas.microsoft.com/office/drawing/2014/main" id="{00000000-0008-0000-08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8" name="Text Box 15">
          <a:extLst>
            <a:ext uri="{FF2B5EF4-FFF2-40B4-BE49-F238E27FC236}">
              <a16:creationId xmlns:a16="http://schemas.microsoft.com/office/drawing/2014/main" id="{00000000-0008-0000-08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9" name="Text Box 15">
          <a:extLst>
            <a:ext uri="{FF2B5EF4-FFF2-40B4-BE49-F238E27FC236}">
              <a16:creationId xmlns:a16="http://schemas.microsoft.com/office/drawing/2014/main" id="{00000000-0008-0000-08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80" name="Text Box 15">
          <a:extLst>
            <a:ext uri="{FF2B5EF4-FFF2-40B4-BE49-F238E27FC236}">
              <a16:creationId xmlns:a16="http://schemas.microsoft.com/office/drawing/2014/main" id="{00000000-0008-0000-08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81" name="Text Box 15">
          <a:extLst>
            <a:ext uri="{FF2B5EF4-FFF2-40B4-BE49-F238E27FC236}">
              <a16:creationId xmlns:a16="http://schemas.microsoft.com/office/drawing/2014/main" id="{00000000-0008-0000-08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2" name="Text Box 15">
          <a:extLst>
            <a:ext uri="{FF2B5EF4-FFF2-40B4-BE49-F238E27FC236}">
              <a16:creationId xmlns:a16="http://schemas.microsoft.com/office/drawing/2014/main" id="{00000000-0008-0000-08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3" name="Text Box 15">
          <a:extLst>
            <a:ext uri="{FF2B5EF4-FFF2-40B4-BE49-F238E27FC236}">
              <a16:creationId xmlns:a16="http://schemas.microsoft.com/office/drawing/2014/main" id="{00000000-0008-0000-08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4" name="Text Box 15">
          <a:extLst>
            <a:ext uri="{FF2B5EF4-FFF2-40B4-BE49-F238E27FC236}">
              <a16:creationId xmlns:a16="http://schemas.microsoft.com/office/drawing/2014/main" id="{00000000-0008-0000-08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5" name="Text Box 15">
          <a:extLst>
            <a:ext uri="{FF2B5EF4-FFF2-40B4-BE49-F238E27FC236}">
              <a16:creationId xmlns:a16="http://schemas.microsoft.com/office/drawing/2014/main" id="{00000000-0008-0000-08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6" name="Text Box 15">
          <a:extLst>
            <a:ext uri="{FF2B5EF4-FFF2-40B4-BE49-F238E27FC236}">
              <a16:creationId xmlns:a16="http://schemas.microsoft.com/office/drawing/2014/main" id="{00000000-0008-0000-08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7" name="Text Box 15">
          <a:extLst>
            <a:ext uri="{FF2B5EF4-FFF2-40B4-BE49-F238E27FC236}">
              <a16:creationId xmlns:a16="http://schemas.microsoft.com/office/drawing/2014/main" id="{00000000-0008-0000-08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8" name="Text Box 15">
          <a:extLst>
            <a:ext uri="{FF2B5EF4-FFF2-40B4-BE49-F238E27FC236}">
              <a16:creationId xmlns:a16="http://schemas.microsoft.com/office/drawing/2014/main" id="{00000000-0008-0000-08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89" name="Text Box 15">
          <a:extLst>
            <a:ext uri="{FF2B5EF4-FFF2-40B4-BE49-F238E27FC236}">
              <a16:creationId xmlns:a16="http://schemas.microsoft.com/office/drawing/2014/main" id="{00000000-0008-0000-08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0" name="Text Box 15">
          <a:extLst>
            <a:ext uri="{FF2B5EF4-FFF2-40B4-BE49-F238E27FC236}">
              <a16:creationId xmlns:a16="http://schemas.microsoft.com/office/drawing/2014/main" id="{00000000-0008-0000-08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91" name="Text Box 15">
          <a:extLst>
            <a:ext uri="{FF2B5EF4-FFF2-40B4-BE49-F238E27FC236}">
              <a16:creationId xmlns:a16="http://schemas.microsoft.com/office/drawing/2014/main" id="{00000000-0008-0000-08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92" name="Text Box 15">
          <a:extLst>
            <a:ext uri="{FF2B5EF4-FFF2-40B4-BE49-F238E27FC236}">
              <a16:creationId xmlns:a16="http://schemas.microsoft.com/office/drawing/2014/main" id="{00000000-0008-0000-08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3" name="Text Box 15">
          <a:extLst>
            <a:ext uri="{FF2B5EF4-FFF2-40B4-BE49-F238E27FC236}">
              <a16:creationId xmlns:a16="http://schemas.microsoft.com/office/drawing/2014/main" id="{00000000-0008-0000-08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4" name="Text Box 15">
          <a:extLst>
            <a:ext uri="{FF2B5EF4-FFF2-40B4-BE49-F238E27FC236}">
              <a16:creationId xmlns:a16="http://schemas.microsoft.com/office/drawing/2014/main" id="{00000000-0008-0000-08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5" name="Text Box 15">
          <a:extLst>
            <a:ext uri="{FF2B5EF4-FFF2-40B4-BE49-F238E27FC236}">
              <a16:creationId xmlns:a16="http://schemas.microsoft.com/office/drawing/2014/main" id="{00000000-0008-0000-08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6" name="Text Box 15">
          <a:extLst>
            <a:ext uri="{FF2B5EF4-FFF2-40B4-BE49-F238E27FC236}">
              <a16:creationId xmlns:a16="http://schemas.microsoft.com/office/drawing/2014/main" id="{00000000-0008-0000-08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7" name="Text Box 15">
          <a:extLst>
            <a:ext uri="{FF2B5EF4-FFF2-40B4-BE49-F238E27FC236}">
              <a16:creationId xmlns:a16="http://schemas.microsoft.com/office/drawing/2014/main" id="{00000000-0008-0000-08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8" name="Text Box 15">
          <a:extLst>
            <a:ext uri="{FF2B5EF4-FFF2-40B4-BE49-F238E27FC236}">
              <a16:creationId xmlns:a16="http://schemas.microsoft.com/office/drawing/2014/main" id="{00000000-0008-0000-08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9" name="Text Box 15">
          <a:extLst>
            <a:ext uri="{FF2B5EF4-FFF2-40B4-BE49-F238E27FC236}">
              <a16:creationId xmlns:a16="http://schemas.microsoft.com/office/drawing/2014/main" id="{00000000-0008-0000-08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0" name="Text Box 15">
          <a:extLst>
            <a:ext uri="{FF2B5EF4-FFF2-40B4-BE49-F238E27FC236}">
              <a16:creationId xmlns:a16="http://schemas.microsoft.com/office/drawing/2014/main" id="{00000000-0008-0000-08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1" name="Text Box 15">
          <a:extLst>
            <a:ext uri="{FF2B5EF4-FFF2-40B4-BE49-F238E27FC236}">
              <a16:creationId xmlns:a16="http://schemas.microsoft.com/office/drawing/2014/main" id="{00000000-0008-0000-08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2" name="Text Box 15">
          <a:extLst>
            <a:ext uri="{FF2B5EF4-FFF2-40B4-BE49-F238E27FC236}">
              <a16:creationId xmlns:a16="http://schemas.microsoft.com/office/drawing/2014/main" id="{00000000-0008-0000-08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3" name="Text Box 15">
          <a:extLst>
            <a:ext uri="{FF2B5EF4-FFF2-40B4-BE49-F238E27FC236}">
              <a16:creationId xmlns:a16="http://schemas.microsoft.com/office/drawing/2014/main" id="{00000000-0008-0000-08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4" name="Text Box 15">
          <a:extLst>
            <a:ext uri="{FF2B5EF4-FFF2-40B4-BE49-F238E27FC236}">
              <a16:creationId xmlns:a16="http://schemas.microsoft.com/office/drawing/2014/main" id="{00000000-0008-0000-08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5" name="Text Box 15">
          <a:extLst>
            <a:ext uri="{FF2B5EF4-FFF2-40B4-BE49-F238E27FC236}">
              <a16:creationId xmlns:a16="http://schemas.microsoft.com/office/drawing/2014/main" id="{00000000-0008-0000-08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6" name="Text Box 15">
          <a:extLst>
            <a:ext uri="{FF2B5EF4-FFF2-40B4-BE49-F238E27FC236}">
              <a16:creationId xmlns:a16="http://schemas.microsoft.com/office/drawing/2014/main" id="{00000000-0008-0000-08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07" name="Text Box 15">
          <a:extLst>
            <a:ext uri="{FF2B5EF4-FFF2-40B4-BE49-F238E27FC236}">
              <a16:creationId xmlns:a16="http://schemas.microsoft.com/office/drawing/2014/main" id="{00000000-0008-0000-08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08" name="Text Box 15">
          <a:extLst>
            <a:ext uri="{FF2B5EF4-FFF2-40B4-BE49-F238E27FC236}">
              <a16:creationId xmlns:a16="http://schemas.microsoft.com/office/drawing/2014/main" id="{00000000-0008-0000-08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9" name="Text Box 15">
          <a:extLst>
            <a:ext uri="{FF2B5EF4-FFF2-40B4-BE49-F238E27FC236}">
              <a16:creationId xmlns:a16="http://schemas.microsoft.com/office/drawing/2014/main" id="{00000000-0008-0000-08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10" name="Text Box 15">
          <a:extLst>
            <a:ext uri="{FF2B5EF4-FFF2-40B4-BE49-F238E27FC236}">
              <a16:creationId xmlns:a16="http://schemas.microsoft.com/office/drawing/2014/main" id="{00000000-0008-0000-08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1" name="Text Box 15">
          <a:extLst>
            <a:ext uri="{FF2B5EF4-FFF2-40B4-BE49-F238E27FC236}">
              <a16:creationId xmlns:a16="http://schemas.microsoft.com/office/drawing/2014/main" id="{00000000-0008-0000-08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2" name="Text Box 15">
          <a:extLst>
            <a:ext uri="{FF2B5EF4-FFF2-40B4-BE49-F238E27FC236}">
              <a16:creationId xmlns:a16="http://schemas.microsoft.com/office/drawing/2014/main" id="{00000000-0008-0000-08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3" name="Text Box 15">
          <a:extLst>
            <a:ext uri="{FF2B5EF4-FFF2-40B4-BE49-F238E27FC236}">
              <a16:creationId xmlns:a16="http://schemas.microsoft.com/office/drawing/2014/main" id="{00000000-0008-0000-08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4" name="Text Box 15">
          <a:extLst>
            <a:ext uri="{FF2B5EF4-FFF2-40B4-BE49-F238E27FC236}">
              <a16:creationId xmlns:a16="http://schemas.microsoft.com/office/drawing/2014/main" id="{00000000-0008-0000-08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5" name="Text Box 15">
          <a:extLst>
            <a:ext uri="{FF2B5EF4-FFF2-40B4-BE49-F238E27FC236}">
              <a16:creationId xmlns:a16="http://schemas.microsoft.com/office/drawing/2014/main" id="{00000000-0008-0000-08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6" name="Text Box 15">
          <a:extLst>
            <a:ext uri="{FF2B5EF4-FFF2-40B4-BE49-F238E27FC236}">
              <a16:creationId xmlns:a16="http://schemas.microsoft.com/office/drawing/2014/main" id="{00000000-0008-0000-08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7" name="Text Box 15">
          <a:extLst>
            <a:ext uri="{FF2B5EF4-FFF2-40B4-BE49-F238E27FC236}">
              <a16:creationId xmlns:a16="http://schemas.microsoft.com/office/drawing/2014/main" id="{00000000-0008-0000-08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18" name="Text Box 15">
          <a:extLst>
            <a:ext uri="{FF2B5EF4-FFF2-40B4-BE49-F238E27FC236}">
              <a16:creationId xmlns:a16="http://schemas.microsoft.com/office/drawing/2014/main" id="{00000000-0008-0000-08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19" name="Text Box 15">
          <a:extLst>
            <a:ext uri="{FF2B5EF4-FFF2-40B4-BE49-F238E27FC236}">
              <a16:creationId xmlns:a16="http://schemas.microsoft.com/office/drawing/2014/main" id="{00000000-0008-0000-08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0" name="Text Box 15">
          <a:extLst>
            <a:ext uri="{FF2B5EF4-FFF2-40B4-BE49-F238E27FC236}">
              <a16:creationId xmlns:a16="http://schemas.microsoft.com/office/drawing/2014/main" id="{00000000-0008-0000-08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1" name="Text Box 15">
          <a:extLst>
            <a:ext uri="{FF2B5EF4-FFF2-40B4-BE49-F238E27FC236}">
              <a16:creationId xmlns:a16="http://schemas.microsoft.com/office/drawing/2014/main" id="{00000000-0008-0000-08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2" name="Text Box 15">
          <a:extLst>
            <a:ext uri="{FF2B5EF4-FFF2-40B4-BE49-F238E27FC236}">
              <a16:creationId xmlns:a16="http://schemas.microsoft.com/office/drawing/2014/main" id="{00000000-0008-0000-08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3" name="Text Box 15">
          <a:extLst>
            <a:ext uri="{FF2B5EF4-FFF2-40B4-BE49-F238E27FC236}">
              <a16:creationId xmlns:a16="http://schemas.microsoft.com/office/drawing/2014/main" id="{00000000-0008-0000-08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4" name="Text Box 15">
          <a:extLst>
            <a:ext uri="{FF2B5EF4-FFF2-40B4-BE49-F238E27FC236}">
              <a16:creationId xmlns:a16="http://schemas.microsoft.com/office/drawing/2014/main" id="{00000000-0008-0000-08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25" name="Text Box 15">
          <a:extLst>
            <a:ext uri="{FF2B5EF4-FFF2-40B4-BE49-F238E27FC236}">
              <a16:creationId xmlns:a16="http://schemas.microsoft.com/office/drawing/2014/main" id="{00000000-0008-0000-08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26" name="Text Box 15">
          <a:extLst>
            <a:ext uri="{FF2B5EF4-FFF2-40B4-BE49-F238E27FC236}">
              <a16:creationId xmlns:a16="http://schemas.microsoft.com/office/drawing/2014/main" id="{00000000-0008-0000-08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7" name="Text Box 15">
          <a:extLst>
            <a:ext uri="{FF2B5EF4-FFF2-40B4-BE49-F238E27FC236}">
              <a16:creationId xmlns:a16="http://schemas.microsoft.com/office/drawing/2014/main" id="{00000000-0008-0000-08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8" name="Text Box 15">
          <a:extLst>
            <a:ext uri="{FF2B5EF4-FFF2-40B4-BE49-F238E27FC236}">
              <a16:creationId xmlns:a16="http://schemas.microsoft.com/office/drawing/2014/main" id="{00000000-0008-0000-08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29" name="Text Box 15">
          <a:extLst>
            <a:ext uri="{FF2B5EF4-FFF2-40B4-BE49-F238E27FC236}">
              <a16:creationId xmlns:a16="http://schemas.microsoft.com/office/drawing/2014/main" id="{00000000-0008-0000-08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0" name="Text Box 15">
          <a:extLst>
            <a:ext uri="{FF2B5EF4-FFF2-40B4-BE49-F238E27FC236}">
              <a16:creationId xmlns:a16="http://schemas.microsoft.com/office/drawing/2014/main" id="{00000000-0008-0000-08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1" name="Text Box 15">
          <a:extLst>
            <a:ext uri="{FF2B5EF4-FFF2-40B4-BE49-F238E27FC236}">
              <a16:creationId xmlns:a16="http://schemas.microsoft.com/office/drawing/2014/main" id="{00000000-0008-0000-08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2" name="Text Box 15">
          <a:extLst>
            <a:ext uri="{FF2B5EF4-FFF2-40B4-BE49-F238E27FC236}">
              <a16:creationId xmlns:a16="http://schemas.microsoft.com/office/drawing/2014/main" id="{00000000-0008-0000-08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3" name="Text Box 15">
          <a:extLst>
            <a:ext uri="{FF2B5EF4-FFF2-40B4-BE49-F238E27FC236}">
              <a16:creationId xmlns:a16="http://schemas.microsoft.com/office/drawing/2014/main" id="{00000000-0008-0000-08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4" name="Text Box 15">
          <a:extLst>
            <a:ext uri="{FF2B5EF4-FFF2-40B4-BE49-F238E27FC236}">
              <a16:creationId xmlns:a16="http://schemas.microsoft.com/office/drawing/2014/main" id="{00000000-0008-0000-08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5" name="Text Box 15">
          <a:extLst>
            <a:ext uri="{FF2B5EF4-FFF2-40B4-BE49-F238E27FC236}">
              <a16:creationId xmlns:a16="http://schemas.microsoft.com/office/drawing/2014/main" id="{00000000-0008-0000-08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36" name="Text Box 15">
          <a:extLst>
            <a:ext uri="{FF2B5EF4-FFF2-40B4-BE49-F238E27FC236}">
              <a16:creationId xmlns:a16="http://schemas.microsoft.com/office/drawing/2014/main" id="{00000000-0008-0000-08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37" name="Text Box 15">
          <a:extLst>
            <a:ext uri="{FF2B5EF4-FFF2-40B4-BE49-F238E27FC236}">
              <a16:creationId xmlns:a16="http://schemas.microsoft.com/office/drawing/2014/main" id="{00000000-0008-0000-08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38" name="Text Box 15">
          <a:extLst>
            <a:ext uri="{FF2B5EF4-FFF2-40B4-BE49-F238E27FC236}">
              <a16:creationId xmlns:a16="http://schemas.microsoft.com/office/drawing/2014/main" id="{00000000-0008-0000-08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39" name="Text Box 15">
          <a:extLst>
            <a:ext uri="{FF2B5EF4-FFF2-40B4-BE49-F238E27FC236}">
              <a16:creationId xmlns:a16="http://schemas.microsoft.com/office/drawing/2014/main" id="{00000000-0008-0000-08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0" name="Text Box 15">
          <a:extLst>
            <a:ext uri="{FF2B5EF4-FFF2-40B4-BE49-F238E27FC236}">
              <a16:creationId xmlns:a16="http://schemas.microsoft.com/office/drawing/2014/main" id="{00000000-0008-0000-08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1" name="Text Box 15">
          <a:extLst>
            <a:ext uri="{FF2B5EF4-FFF2-40B4-BE49-F238E27FC236}">
              <a16:creationId xmlns:a16="http://schemas.microsoft.com/office/drawing/2014/main" id="{00000000-0008-0000-08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2" name="Text Box 15">
          <a:extLst>
            <a:ext uri="{FF2B5EF4-FFF2-40B4-BE49-F238E27FC236}">
              <a16:creationId xmlns:a16="http://schemas.microsoft.com/office/drawing/2014/main" id="{00000000-0008-0000-08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3" name="Text Box 15">
          <a:extLst>
            <a:ext uri="{FF2B5EF4-FFF2-40B4-BE49-F238E27FC236}">
              <a16:creationId xmlns:a16="http://schemas.microsoft.com/office/drawing/2014/main" id="{00000000-0008-0000-08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4" name="Text Box 15">
          <a:extLst>
            <a:ext uri="{FF2B5EF4-FFF2-40B4-BE49-F238E27FC236}">
              <a16:creationId xmlns:a16="http://schemas.microsoft.com/office/drawing/2014/main" id="{00000000-0008-0000-08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5" name="Text Box 15">
          <a:extLst>
            <a:ext uri="{FF2B5EF4-FFF2-40B4-BE49-F238E27FC236}">
              <a16:creationId xmlns:a16="http://schemas.microsoft.com/office/drawing/2014/main" id="{00000000-0008-0000-08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6" name="Text Box 15">
          <a:extLst>
            <a:ext uri="{FF2B5EF4-FFF2-40B4-BE49-F238E27FC236}">
              <a16:creationId xmlns:a16="http://schemas.microsoft.com/office/drawing/2014/main" id="{00000000-0008-0000-08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7" name="Text Box 15">
          <a:extLst>
            <a:ext uri="{FF2B5EF4-FFF2-40B4-BE49-F238E27FC236}">
              <a16:creationId xmlns:a16="http://schemas.microsoft.com/office/drawing/2014/main" id="{00000000-0008-0000-08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8" name="Text Box 15">
          <a:extLst>
            <a:ext uri="{FF2B5EF4-FFF2-40B4-BE49-F238E27FC236}">
              <a16:creationId xmlns:a16="http://schemas.microsoft.com/office/drawing/2014/main" id="{00000000-0008-0000-08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9" name="Text Box 15">
          <a:extLst>
            <a:ext uri="{FF2B5EF4-FFF2-40B4-BE49-F238E27FC236}">
              <a16:creationId xmlns:a16="http://schemas.microsoft.com/office/drawing/2014/main" id="{00000000-0008-0000-08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50" name="Text Box 15">
          <a:extLst>
            <a:ext uri="{FF2B5EF4-FFF2-40B4-BE49-F238E27FC236}">
              <a16:creationId xmlns:a16="http://schemas.microsoft.com/office/drawing/2014/main" id="{00000000-0008-0000-08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51" name="Text Box 15">
          <a:extLst>
            <a:ext uri="{FF2B5EF4-FFF2-40B4-BE49-F238E27FC236}">
              <a16:creationId xmlns:a16="http://schemas.microsoft.com/office/drawing/2014/main" id="{00000000-0008-0000-08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52" name="Text Box 15">
          <a:extLst>
            <a:ext uri="{FF2B5EF4-FFF2-40B4-BE49-F238E27FC236}">
              <a16:creationId xmlns:a16="http://schemas.microsoft.com/office/drawing/2014/main" id="{00000000-0008-0000-08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53" name="Text Box 15">
          <a:extLst>
            <a:ext uri="{FF2B5EF4-FFF2-40B4-BE49-F238E27FC236}">
              <a16:creationId xmlns:a16="http://schemas.microsoft.com/office/drawing/2014/main" id="{00000000-0008-0000-08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4" name="Text Box 15">
          <a:extLst>
            <a:ext uri="{FF2B5EF4-FFF2-40B4-BE49-F238E27FC236}">
              <a16:creationId xmlns:a16="http://schemas.microsoft.com/office/drawing/2014/main" id="{00000000-0008-0000-08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5" name="Text Box 15">
          <a:extLst>
            <a:ext uri="{FF2B5EF4-FFF2-40B4-BE49-F238E27FC236}">
              <a16:creationId xmlns:a16="http://schemas.microsoft.com/office/drawing/2014/main" id="{00000000-0008-0000-08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6" name="Text Box 15">
          <a:extLst>
            <a:ext uri="{FF2B5EF4-FFF2-40B4-BE49-F238E27FC236}">
              <a16:creationId xmlns:a16="http://schemas.microsoft.com/office/drawing/2014/main" id="{00000000-0008-0000-08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7" name="Text Box 15">
          <a:extLst>
            <a:ext uri="{FF2B5EF4-FFF2-40B4-BE49-F238E27FC236}">
              <a16:creationId xmlns:a16="http://schemas.microsoft.com/office/drawing/2014/main" id="{00000000-0008-0000-08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8" name="Text Box 15">
          <a:extLst>
            <a:ext uri="{FF2B5EF4-FFF2-40B4-BE49-F238E27FC236}">
              <a16:creationId xmlns:a16="http://schemas.microsoft.com/office/drawing/2014/main" id="{00000000-0008-0000-08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9" name="Text Box 15">
          <a:extLst>
            <a:ext uri="{FF2B5EF4-FFF2-40B4-BE49-F238E27FC236}">
              <a16:creationId xmlns:a16="http://schemas.microsoft.com/office/drawing/2014/main" id="{00000000-0008-0000-08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60" name="Text Box 15">
          <a:extLst>
            <a:ext uri="{FF2B5EF4-FFF2-40B4-BE49-F238E27FC236}">
              <a16:creationId xmlns:a16="http://schemas.microsoft.com/office/drawing/2014/main" id="{00000000-0008-0000-08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1" name="Text Box 15">
          <a:extLst>
            <a:ext uri="{FF2B5EF4-FFF2-40B4-BE49-F238E27FC236}">
              <a16:creationId xmlns:a16="http://schemas.microsoft.com/office/drawing/2014/main" id="{00000000-0008-0000-08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2" name="Text Box 15">
          <a:extLst>
            <a:ext uri="{FF2B5EF4-FFF2-40B4-BE49-F238E27FC236}">
              <a16:creationId xmlns:a16="http://schemas.microsoft.com/office/drawing/2014/main" id="{00000000-0008-0000-08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63" name="Text Box 15">
          <a:extLst>
            <a:ext uri="{FF2B5EF4-FFF2-40B4-BE49-F238E27FC236}">
              <a16:creationId xmlns:a16="http://schemas.microsoft.com/office/drawing/2014/main" id="{00000000-0008-0000-08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64" name="Text Box 15">
          <a:extLst>
            <a:ext uri="{FF2B5EF4-FFF2-40B4-BE49-F238E27FC236}">
              <a16:creationId xmlns:a16="http://schemas.microsoft.com/office/drawing/2014/main" id="{00000000-0008-0000-08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5" name="Text Box 15">
          <a:extLst>
            <a:ext uri="{FF2B5EF4-FFF2-40B4-BE49-F238E27FC236}">
              <a16:creationId xmlns:a16="http://schemas.microsoft.com/office/drawing/2014/main" id="{00000000-0008-0000-08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6" name="Text Box 15">
          <a:extLst>
            <a:ext uri="{FF2B5EF4-FFF2-40B4-BE49-F238E27FC236}">
              <a16:creationId xmlns:a16="http://schemas.microsoft.com/office/drawing/2014/main" id="{00000000-0008-0000-08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7" name="Text Box 15">
          <a:extLst>
            <a:ext uri="{FF2B5EF4-FFF2-40B4-BE49-F238E27FC236}">
              <a16:creationId xmlns:a16="http://schemas.microsoft.com/office/drawing/2014/main" id="{00000000-0008-0000-08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8" name="Text Box 15">
          <a:extLst>
            <a:ext uri="{FF2B5EF4-FFF2-40B4-BE49-F238E27FC236}">
              <a16:creationId xmlns:a16="http://schemas.microsoft.com/office/drawing/2014/main" id="{00000000-0008-0000-08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9" name="Text Box 15">
          <a:extLst>
            <a:ext uri="{FF2B5EF4-FFF2-40B4-BE49-F238E27FC236}">
              <a16:creationId xmlns:a16="http://schemas.microsoft.com/office/drawing/2014/main" id="{00000000-0008-0000-08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70" name="Text Box 15">
          <a:extLst>
            <a:ext uri="{FF2B5EF4-FFF2-40B4-BE49-F238E27FC236}">
              <a16:creationId xmlns:a16="http://schemas.microsoft.com/office/drawing/2014/main" id="{00000000-0008-0000-08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71" name="Text Box 15">
          <a:extLst>
            <a:ext uri="{FF2B5EF4-FFF2-40B4-BE49-F238E27FC236}">
              <a16:creationId xmlns:a16="http://schemas.microsoft.com/office/drawing/2014/main" id="{00000000-0008-0000-08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2" name="Text Box 15">
          <a:extLst>
            <a:ext uri="{FF2B5EF4-FFF2-40B4-BE49-F238E27FC236}">
              <a16:creationId xmlns:a16="http://schemas.microsoft.com/office/drawing/2014/main" id="{00000000-0008-0000-08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3" name="Text Box 15">
          <a:extLst>
            <a:ext uri="{FF2B5EF4-FFF2-40B4-BE49-F238E27FC236}">
              <a16:creationId xmlns:a16="http://schemas.microsoft.com/office/drawing/2014/main" id="{00000000-0008-0000-08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4" name="Text Box 15">
          <a:extLst>
            <a:ext uri="{FF2B5EF4-FFF2-40B4-BE49-F238E27FC236}">
              <a16:creationId xmlns:a16="http://schemas.microsoft.com/office/drawing/2014/main" id="{00000000-0008-0000-08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5" name="Text Box 15">
          <a:extLst>
            <a:ext uri="{FF2B5EF4-FFF2-40B4-BE49-F238E27FC236}">
              <a16:creationId xmlns:a16="http://schemas.microsoft.com/office/drawing/2014/main" id="{00000000-0008-0000-08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6" name="Text Box 15">
          <a:extLst>
            <a:ext uri="{FF2B5EF4-FFF2-40B4-BE49-F238E27FC236}">
              <a16:creationId xmlns:a16="http://schemas.microsoft.com/office/drawing/2014/main" id="{00000000-0008-0000-08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7" name="Text Box 15">
          <a:extLst>
            <a:ext uri="{FF2B5EF4-FFF2-40B4-BE49-F238E27FC236}">
              <a16:creationId xmlns:a16="http://schemas.microsoft.com/office/drawing/2014/main" id="{00000000-0008-0000-08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8" name="Text Box 15">
          <a:extLst>
            <a:ext uri="{FF2B5EF4-FFF2-40B4-BE49-F238E27FC236}">
              <a16:creationId xmlns:a16="http://schemas.microsoft.com/office/drawing/2014/main" id="{00000000-0008-0000-08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79" name="Text Box 15">
          <a:extLst>
            <a:ext uri="{FF2B5EF4-FFF2-40B4-BE49-F238E27FC236}">
              <a16:creationId xmlns:a16="http://schemas.microsoft.com/office/drawing/2014/main" id="{00000000-0008-0000-08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0" name="Text Box 15">
          <a:extLst>
            <a:ext uri="{FF2B5EF4-FFF2-40B4-BE49-F238E27FC236}">
              <a16:creationId xmlns:a16="http://schemas.microsoft.com/office/drawing/2014/main" id="{00000000-0008-0000-08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81" name="Text Box 15">
          <a:extLst>
            <a:ext uri="{FF2B5EF4-FFF2-40B4-BE49-F238E27FC236}">
              <a16:creationId xmlns:a16="http://schemas.microsoft.com/office/drawing/2014/main" id="{00000000-0008-0000-08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82" name="Text Box 15">
          <a:extLst>
            <a:ext uri="{FF2B5EF4-FFF2-40B4-BE49-F238E27FC236}">
              <a16:creationId xmlns:a16="http://schemas.microsoft.com/office/drawing/2014/main" id="{00000000-0008-0000-08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3" name="Text Box 15">
          <a:extLst>
            <a:ext uri="{FF2B5EF4-FFF2-40B4-BE49-F238E27FC236}">
              <a16:creationId xmlns:a16="http://schemas.microsoft.com/office/drawing/2014/main" id="{00000000-0008-0000-08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4" name="Text Box 15">
          <a:extLst>
            <a:ext uri="{FF2B5EF4-FFF2-40B4-BE49-F238E27FC236}">
              <a16:creationId xmlns:a16="http://schemas.microsoft.com/office/drawing/2014/main" id="{00000000-0008-0000-08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5" name="Text Box 15">
          <a:extLst>
            <a:ext uri="{FF2B5EF4-FFF2-40B4-BE49-F238E27FC236}">
              <a16:creationId xmlns:a16="http://schemas.microsoft.com/office/drawing/2014/main" id="{00000000-0008-0000-08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6" name="Text Box 15">
          <a:extLst>
            <a:ext uri="{FF2B5EF4-FFF2-40B4-BE49-F238E27FC236}">
              <a16:creationId xmlns:a16="http://schemas.microsoft.com/office/drawing/2014/main" id="{00000000-0008-0000-08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7" name="Text Box 15">
          <a:extLst>
            <a:ext uri="{FF2B5EF4-FFF2-40B4-BE49-F238E27FC236}">
              <a16:creationId xmlns:a16="http://schemas.microsoft.com/office/drawing/2014/main" id="{00000000-0008-0000-08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8" name="Text Box 15">
          <a:extLst>
            <a:ext uri="{FF2B5EF4-FFF2-40B4-BE49-F238E27FC236}">
              <a16:creationId xmlns:a16="http://schemas.microsoft.com/office/drawing/2014/main" id="{00000000-0008-0000-08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9" name="Text Box 15">
          <a:extLst>
            <a:ext uri="{FF2B5EF4-FFF2-40B4-BE49-F238E27FC236}">
              <a16:creationId xmlns:a16="http://schemas.microsoft.com/office/drawing/2014/main" id="{00000000-0008-0000-08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0" name="Text Box 15">
          <a:extLst>
            <a:ext uri="{FF2B5EF4-FFF2-40B4-BE49-F238E27FC236}">
              <a16:creationId xmlns:a16="http://schemas.microsoft.com/office/drawing/2014/main" id="{00000000-0008-0000-08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1" name="Text Box 15">
          <a:extLst>
            <a:ext uri="{FF2B5EF4-FFF2-40B4-BE49-F238E27FC236}">
              <a16:creationId xmlns:a16="http://schemas.microsoft.com/office/drawing/2014/main" id="{00000000-0008-0000-08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2" name="Text Box 15">
          <a:extLst>
            <a:ext uri="{FF2B5EF4-FFF2-40B4-BE49-F238E27FC236}">
              <a16:creationId xmlns:a16="http://schemas.microsoft.com/office/drawing/2014/main" id="{00000000-0008-0000-08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3" name="Text Box 15">
          <a:extLst>
            <a:ext uri="{FF2B5EF4-FFF2-40B4-BE49-F238E27FC236}">
              <a16:creationId xmlns:a16="http://schemas.microsoft.com/office/drawing/2014/main" id="{00000000-0008-0000-08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4" name="Text Box 15">
          <a:extLst>
            <a:ext uri="{FF2B5EF4-FFF2-40B4-BE49-F238E27FC236}">
              <a16:creationId xmlns:a16="http://schemas.microsoft.com/office/drawing/2014/main" id="{00000000-0008-0000-08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5" name="Text Box 15">
          <a:extLst>
            <a:ext uri="{FF2B5EF4-FFF2-40B4-BE49-F238E27FC236}">
              <a16:creationId xmlns:a16="http://schemas.microsoft.com/office/drawing/2014/main" id="{00000000-0008-0000-08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6" name="Text Box 15">
          <a:extLst>
            <a:ext uri="{FF2B5EF4-FFF2-40B4-BE49-F238E27FC236}">
              <a16:creationId xmlns:a16="http://schemas.microsoft.com/office/drawing/2014/main" id="{00000000-0008-0000-08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97" name="Text Box 15">
          <a:extLst>
            <a:ext uri="{FF2B5EF4-FFF2-40B4-BE49-F238E27FC236}">
              <a16:creationId xmlns:a16="http://schemas.microsoft.com/office/drawing/2014/main" id="{00000000-0008-0000-08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98" name="Text Box 15">
          <a:extLst>
            <a:ext uri="{FF2B5EF4-FFF2-40B4-BE49-F238E27FC236}">
              <a16:creationId xmlns:a16="http://schemas.microsoft.com/office/drawing/2014/main" id="{00000000-0008-0000-08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9" name="Text Box 15">
          <a:extLst>
            <a:ext uri="{FF2B5EF4-FFF2-40B4-BE49-F238E27FC236}">
              <a16:creationId xmlns:a16="http://schemas.microsoft.com/office/drawing/2014/main" id="{00000000-0008-0000-08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00" name="Text Box 15">
          <a:extLst>
            <a:ext uri="{FF2B5EF4-FFF2-40B4-BE49-F238E27FC236}">
              <a16:creationId xmlns:a16="http://schemas.microsoft.com/office/drawing/2014/main" id="{00000000-0008-0000-08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1" name="Text Box 15">
          <a:extLst>
            <a:ext uri="{FF2B5EF4-FFF2-40B4-BE49-F238E27FC236}">
              <a16:creationId xmlns:a16="http://schemas.microsoft.com/office/drawing/2014/main" id="{00000000-0008-0000-08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2" name="Text Box 15">
          <a:extLst>
            <a:ext uri="{FF2B5EF4-FFF2-40B4-BE49-F238E27FC236}">
              <a16:creationId xmlns:a16="http://schemas.microsoft.com/office/drawing/2014/main" id="{00000000-0008-0000-08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3" name="Text Box 15">
          <a:extLst>
            <a:ext uri="{FF2B5EF4-FFF2-40B4-BE49-F238E27FC236}">
              <a16:creationId xmlns:a16="http://schemas.microsoft.com/office/drawing/2014/main" id="{00000000-0008-0000-08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4" name="Text Box 15">
          <a:extLst>
            <a:ext uri="{FF2B5EF4-FFF2-40B4-BE49-F238E27FC236}">
              <a16:creationId xmlns:a16="http://schemas.microsoft.com/office/drawing/2014/main" id="{00000000-0008-0000-08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5" name="Text Box 15">
          <a:extLst>
            <a:ext uri="{FF2B5EF4-FFF2-40B4-BE49-F238E27FC236}">
              <a16:creationId xmlns:a16="http://schemas.microsoft.com/office/drawing/2014/main" id="{00000000-0008-0000-08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6" name="Text Box 15">
          <a:extLst>
            <a:ext uri="{FF2B5EF4-FFF2-40B4-BE49-F238E27FC236}">
              <a16:creationId xmlns:a16="http://schemas.microsoft.com/office/drawing/2014/main" id="{00000000-0008-0000-08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7" name="Text Box 15">
          <a:extLst>
            <a:ext uri="{FF2B5EF4-FFF2-40B4-BE49-F238E27FC236}">
              <a16:creationId xmlns:a16="http://schemas.microsoft.com/office/drawing/2014/main" id="{00000000-0008-0000-08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08" name="Text Box 15">
          <a:extLst>
            <a:ext uri="{FF2B5EF4-FFF2-40B4-BE49-F238E27FC236}">
              <a16:creationId xmlns:a16="http://schemas.microsoft.com/office/drawing/2014/main" id="{00000000-0008-0000-08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09" name="Text Box 15">
          <a:extLst>
            <a:ext uri="{FF2B5EF4-FFF2-40B4-BE49-F238E27FC236}">
              <a16:creationId xmlns:a16="http://schemas.microsoft.com/office/drawing/2014/main" id="{00000000-0008-0000-08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0" name="Text Box 15">
          <a:extLst>
            <a:ext uri="{FF2B5EF4-FFF2-40B4-BE49-F238E27FC236}">
              <a16:creationId xmlns:a16="http://schemas.microsoft.com/office/drawing/2014/main" id="{00000000-0008-0000-08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1" name="Text Box 15">
          <a:extLst>
            <a:ext uri="{FF2B5EF4-FFF2-40B4-BE49-F238E27FC236}">
              <a16:creationId xmlns:a16="http://schemas.microsoft.com/office/drawing/2014/main" id="{00000000-0008-0000-08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2" name="Text Box 15">
          <a:extLst>
            <a:ext uri="{FF2B5EF4-FFF2-40B4-BE49-F238E27FC236}">
              <a16:creationId xmlns:a16="http://schemas.microsoft.com/office/drawing/2014/main" id="{00000000-0008-0000-08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3" name="Text Box 15">
          <a:extLst>
            <a:ext uri="{FF2B5EF4-FFF2-40B4-BE49-F238E27FC236}">
              <a16:creationId xmlns:a16="http://schemas.microsoft.com/office/drawing/2014/main" id="{00000000-0008-0000-08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4" name="Text Box 15">
          <a:extLst>
            <a:ext uri="{FF2B5EF4-FFF2-40B4-BE49-F238E27FC236}">
              <a16:creationId xmlns:a16="http://schemas.microsoft.com/office/drawing/2014/main" id="{00000000-0008-0000-08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15" name="Text Box 15">
          <a:extLst>
            <a:ext uri="{FF2B5EF4-FFF2-40B4-BE49-F238E27FC236}">
              <a16:creationId xmlns:a16="http://schemas.microsoft.com/office/drawing/2014/main" id="{00000000-0008-0000-08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16" name="Text Box 15">
          <a:extLst>
            <a:ext uri="{FF2B5EF4-FFF2-40B4-BE49-F238E27FC236}">
              <a16:creationId xmlns:a16="http://schemas.microsoft.com/office/drawing/2014/main" id="{00000000-0008-0000-08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7" name="Text Box 15">
          <a:extLst>
            <a:ext uri="{FF2B5EF4-FFF2-40B4-BE49-F238E27FC236}">
              <a16:creationId xmlns:a16="http://schemas.microsoft.com/office/drawing/2014/main" id="{00000000-0008-0000-08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8" name="Text Box 15">
          <a:extLst>
            <a:ext uri="{FF2B5EF4-FFF2-40B4-BE49-F238E27FC236}">
              <a16:creationId xmlns:a16="http://schemas.microsoft.com/office/drawing/2014/main" id="{00000000-0008-0000-08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19" name="Text Box 15">
          <a:extLst>
            <a:ext uri="{FF2B5EF4-FFF2-40B4-BE49-F238E27FC236}">
              <a16:creationId xmlns:a16="http://schemas.microsoft.com/office/drawing/2014/main" id="{00000000-0008-0000-08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0" name="Text Box 15">
          <a:extLst>
            <a:ext uri="{FF2B5EF4-FFF2-40B4-BE49-F238E27FC236}">
              <a16:creationId xmlns:a16="http://schemas.microsoft.com/office/drawing/2014/main" id="{00000000-0008-0000-08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1" name="Text Box 15">
          <a:extLst>
            <a:ext uri="{FF2B5EF4-FFF2-40B4-BE49-F238E27FC236}">
              <a16:creationId xmlns:a16="http://schemas.microsoft.com/office/drawing/2014/main" id="{00000000-0008-0000-08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2" name="Text Box 15">
          <a:extLst>
            <a:ext uri="{FF2B5EF4-FFF2-40B4-BE49-F238E27FC236}">
              <a16:creationId xmlns:a16="http://schemas.microsoft.com/office/drawing/2014/main" id="{00000000-0008-0000-08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3" name="Text Box 15">
          <a:extLst>
            <a:ext uri="{FF2B5EF4-FFF2-40B4-BE49-F238E27FC236}">
              <a16:creationId xmlns:a16="http://schemas.microsoft.com/office/drawing/2014/main" id="{00000000-0008-0000-08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4" name="Text Box 15">
          <a:extLst>
            <a:ext uri="{FF2B5EF4-FFF2-40B4-BE49-F238E27FC236}">
              <a16:creationId xmlns:a16="http://schemas.microsoft.com/office/drawing/2014/main" id="{00000000-0008-0000-08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5" name="Text Box 15">
          <a:extLst>
            <a:ext uri="{FF2B5EF4-FFF2-40B4-BE49-F238E27FC236}">
              <a16:creationId xmlns:a16="http://schemas.microsoft.com/office/drawing/2014/main" id="{00000000-0008-0000-08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6" name="Text Box 15">
          <a:extLst>
            <a:ext uri="{FF2B5EF4-FFF2-40B4-BE49-F238E27FC236}">
              <a16:creationId xmlns:a16="http://schemas.microsoft.com/office/drawing/2014/main" id="{00000000-0008-0000-08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7" name="Text Box 15">
          <a:extLst>
            <a:ext uri="{FF2B5EF4-FFF2-40B4-BE49-F238E27FC236}">
              <a16:creationId xmlns:a16="http://schemas.microsoft.com/office/drawing/2014/main" id="{00000000-0008-0000-08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8" name="Text Box 15">
          <a:extLst>
            <a:ext uri="{FF2B5EF4-FFF2-40B4-BE49-F238E27FC236}">
              <a16:creationId xmlns:a16="http://schemas.microsoft.com/office/drawing/2014/main" id="{00000000-0008-0000-08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9" name="Text Box 15">
          <a:extLst>
            <a:ext uri="{FF2B5EF4-FFF2-40B4-BE49-F238E27FC236}">
              <a16:creationId xmlns:a16="http://schemas.microsoft.com/office/drawing/2014/main" id="{00000000-0008-0000-08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0" name="Text Box 15">
          <a:extLst>
            <a:ext uri="{FF2B5EF4-FFF2-40B4-BE49-F238E27FC236}">
              <a16:creationId xmlns:a16="http://schemas.microsoft.com/office/drawing/2014/main" id="{00000000-0008-0000-08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1" name="Text Box 15">
          <a:extLst>
            <a:ext uri="{FF2B5EF4-FFF2-40B4-BE49-F238E27FC236}">
              <a16:creationId xmlns:a16="http://schemas.microsoft.com/office/drawing/2014/main" id="{00000000-0008-0000-08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2" name="Text Box 15">
          <a:extLst>
            <a:ext uri="{FF2B5EF4-FFF2-40B4-BE49-F238E27FC236}">
              <a16:creationId xmlns:a16="http://schemas.microsoft.com/office/drawing/2014/main" id="{00000000-0008-0000-08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3" name="Text Box 15">
          <a:extLst>
            <a:ext uri="{FF2B5EF4-FFF2-40B4-BE49-F238E27FC236}">
              <a16:creationId xmlns:a16="http://schemas.microsoft.com/office/drawing/2014/main" id="{00000000-0008-0000-08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4" name="Text Box 15">
          <a:extLst>
            <a:ext uri="{FF2B5EF4-FFF2-40B4-BE49-F238E27FC236}">
              <a16:creationId xmlns:a16="http://schemas.microsoft.com/office/drawing/2014/main" id="{00000000-0008-0000-08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5" name="Text Box 15">
          <a:extLst>
            <a:ext uri="{FF2B5EF4-FFF2-40B4-BE49-F238E27FC236}">
              <a16:creationId xmlns:a16="http://schemas.microsoft.com/office/drawing/2014/main" id="{00000000-0008-0000-08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6" name="Text Box 15">
          <a:extLst>
            <a:ext uri="{FF2B5EF4-FFF2-40B4-BE49-F238E27FC236}">
              <a16:creationId xmlns:a16="http://schemas.microsoft.com/office/drawing/2014/main" id="{00000000-0008-0000-08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7" name="Text Box 15">
          <a:extLst>
            <a:ext uri="{FF2B5EF4-FFF2-40B4-BE49-F238E27FC236}">
              <a16:creationId xmlns:a16="http://schemas.microsoft.com/office/drawing/2014/main" id="{00000000-0008-0000-08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8" name="Text Box 15">
          <a:extLst>
            <a:ext uri="{FF2B5EF4-FFF2-40B4-BE49-F238E27FC236}">
              <a16:creationId xmlns:a16="http://schemas.microsoft.com/office/drawing/2014/main" id="{00000000-0008-0000-08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9" name="Text Box 15">
          <a:extLst>
            <a:ext uri="{FF2B5EF4-FFF2-40B4-BE49-F238E27FC236}">
              <a16:creationId xmlns:a16="http://schemas.microsoft.com/office/drawing/2014/main" id="{00000000-0008-0000-08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40" name="Text Box 15">
          <a:extLst>
            <a:ext uri="{FF2B5EF4-FFF2-40B4-BE49-F238E27FC236}">
              <a16:creationId xmlns:a16="http://schemas.microsoft.com/office/drawing/2014/main" id="{00000000-0008-0000-08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41" name="Text Box 15">
          <a:extLst>
            <a:ext uri="{FF2B5EF4-FFF2-40B4-BE49-F238E27FC236}">
              <a16:creationId xmlns:a16="http://schemas.microsoft.com/office/drawing/2014/main" id="{00000000-0008-0000-08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42" name="Text Box 15">
          <a:extLst>
            <a:ext uri="{FF2B5EF4-FFF2-40B4-BE49-F238E27FC236}">
              <a16:creationId xmlns:a16="http://schemas.microsoft.com/office/drawing/2014/main" id="{00000000-0008-0000-08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43" name="Text Box 15">
          <a:extLst>
            <a:ext uri="{FF2B5EF4-FFF2-40B4-BE49-F238E27FC236}">
              <a16:creationId xmlns:a16="http://schemas.microsoft.com/office/drawing/2014/main" id="{00000000-0008-0000-08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4" name="Text Box 15">
          <a:extLst>
            <a:ext uri="{FF2B5EF4-FFF2-40B4-BE49-F238E27FC236}">
              <a16:creationId xmlns:a16="http://schemas.microsoft.com/office/drawing/2014/main" id="{00000000-0008-0000-08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5" name="Text Box 15">
          <a:extLst>
            <a:ext uri="{FF2B5EF4-FFF2-40B4-BE49-F238E27FC236}">
              <a16:creationId xmlns:a16="http://schemas.microsoft.com/office/drawing/2014/main" id="{00000000-0008-0000-08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6" name="Text Box 15">
          <a:extLst>
            <a:ext uri="{FF2B5EF4-FFF2-40B4-BE49-F238E27FC236}">
              <a16:creationId xmlns:a16="http://schemas.microsoft.com/office/drawing/2014/main" id="{00000000-0008-0000-08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7" name="Text Box 15">
          <a:extLst>
            <a:ext uri="{FF2B5EF4-FFF2-40B4-BE49-F238E27FC236}">
              <a16:creationId xmlns:a16="http://schemas.microsoft.com/office/drawing/2014/main" id="{00000000-0008-0000-08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8" name="Text Box 15">
          <a:extLst>
            <a:ext uri="{FF2B5EF4-FFF2-40B4-BE49-F238E27FC236}">
              <a16:creationId xmlns:a16="http://schemas.microsoft.com/office/drawing/2014/main" id="{00000000-0008-0000-08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9" name="Text Box 15">
          <a:extLst>
            <a:ext uri="{FF2B5EF4-FFF2-40B4-BE49-F238E27FC236}">
              <a16:creationId xmlns:a16="http://schemas.microsoft.com/office/drawing/2014/main" id="{00000000-0008-0000-08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50" name="Text Box 15">
          <a:extLst>
            <a:ext uri="{FF2B5EF4-FFF2-40B4-BE49-F238E27FC236}">
              <a16:creationId xmlns:a16="http://schemas.microsoft.com/office/drawing/2014/main" id="{00000000-0008-0000-08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1" name="Text Box 15">
          <a:extLst>
            <a:ext uri="{FF2B5EF4-FFF2-40B4-BE49-F238E27FC236}">
              <a16:creationId xmlns:a16="http://schemas.microsoft.com/office/drawing/2014/main" id="{00000000-0008-0000-08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2" name="Text Box 15">
          <a:extLst>
            <a:ext uri="{FF2B5EF4-FFF2-40B4-BE49-F238E27FC236}">
              <a16:creationId xmlns:a16="http://schemas.microsoft.com/office/drawing/2014/main" id="{00000000-0008-0000-08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53" name="Text Box 15">
          <a:extLst>
            <a:ext uri="{FF2B5EF4-FFF2-40B4-BE49-F238E27FC236}">
              <a16:creationId xmlns:a16="http://schemas.microsoft.com/office/drawing/2014/main" id="{00000000-0008-0000-08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54" name="Text Box 15">
          <a:extLst>
            <a:ext uri="{FF2B5EF4-FFF2-40B4-BE49-F238E27FC236}">
              <a16:creationId xmlns:a16="http://schemas.microsoft.com/office/drawing/2014/main" id="{00000000-0008-0000-08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5" name="Text Box 15">
          <a:extLst>
            <a:ext uri="{FF2B5EF4-FFF2-40B4-BE49-F238E27FC236}">
              <a16:creationId xmlns:a16="http://schemas.microsoft.com/office/drawing/2014/main" id="{00000000-0008-0000-08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6" name="Text Box 15">
          <a:extLst>
            <a:ext uri="{FF2B5EF4-FFF2-40B4-BE49-F238E27FC236}">
              <a16:creationId xmlns:a16="http://schemas.microsoft.com/office/drawing/2014/main" id="{00000000-0008-0000-08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7" name="Text Box 15">
          <a:extLst>
            <a:ext uri="{FF2B5EF4-FFF2-40B4-BE49-F238E27FC236}">
              <a16:creationId xmlns:a16="http://schemas.microsoft.com/office/drawing/2014/main" id="{00000000-0008-0000-08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8" name="Text Box 15">
          <a:extLst>
            <a:ext uri="{FF2B5EF4-FFF2-40B4-BE49-F238E27FC236}">
              <a16:creationId xmlns:a16="http://schemas.microsoft.com/office/drawing/2014/main" id="{00000000-0008-0000-08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9" name="Text Box 15">
          <a:extLst>
            <a:ext uri="{FF2B5EF4-FFF2-40B4-BE49-F238E27FC236}">
              <a16:creationId xmlns:a16="http://schemas.microsoft.com/office/drawing/2014/main" id="{00000000-0008-0000-08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60" name="Text Box 15">
          <a:extLst>
            <a:ext uri="{FF2B5EF4-FFF2-40B4-BE49-F238E27FC236}">
              <a16:creationId xmlns:a16="http://schemas.microsoft.com/office/drawing/2014/main" id="{00000000-0008-0000-08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61" name="Text Box 15">
          <a:extLst>
            <a:ext uri="{FF2B5EF4-FFF2-40B4-BE49-F238E27FC236}">
              <a16:creationId xmlns:a16="http://schemas.microsoft.com/office/drawing/2014/main" id="{00000000-0008-0000-08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2" name="Text Box 15">
          <a:extLst>
            <a:ext uri="{FF2B5EF4-FFF2-40B4-BE49-F238E27FC236}">
              <a16:creationId xmlns:a16="http://schemas.microsoft.com/office/drawing/2014/main" id="{00000000-0008-0000-08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3" name="Text Box 15">
          <a:extLst>
            <a:ext uri="{FF2B5EF4-FFF2-40B4-BE49-F238E27FC236}">
              <a16:creationId xmlns:a16="http://schemas.microsoft.com/office/drawing/2014/main" id="{00000000-0008-0000-08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4" name="Text Box 15">
          <a:extLst>
            <a:ext uri="{FF2B5EF4-FFF2-40B4-BE49-F238E27FC236}">
              <a16:creationId xmlns:a16="http://schemas.microsoft.com/office/drawing/2014/main" id="{00000000-0008-0000-08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5" name="Text Box 15">
          <a:extLst>
            <a:ext uri="{FF2B5EF4-FFF2-40B4-BE49-F238E27FC236}">
              <a16:creationId xmlns:a16="http://schemas.microsoft.com/office/drawing/2014/main" id="{00000000-0008-0000-08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6" name="Text Box 15">
          <a:extLst>
            <a:ext uri="{FF2B5EF4-FFF2-40B4-BE49-F238E27FC236}">
              <a16:creationId xmlns:a16="http://schemas.microsoft.com/office/drawing/2014/main" id="{00000000-0008-0000-08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7" name="Text Box 15">
          <a:extLst>
            <a:ext uri="{FF2B5EF4-FFF2-40B4-BE49-F238E27FC236}">
              <a16:creationId xmlns:a16="http://schemas.microsoft.com/office/drawing/2014/main" id="{00000000-0008-0000-08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8" name="Text Box 15">
          <a:extLst>
            <a:ext uri="{FF2B5EF4-FFF2-40B4-BE49-F238E27FC236}">
              <a16:creationId xmlns:a16="http://schemas.microsoft.com/office/drawing/2014/main" id="{00000000-0008-0000-08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69" name="Text Box 15">
          <a:extLst>
            <a:ext uri="{FF2B5EF4-FFF2-40B4-BE49-F238E27FC236}">
              <a16:creationId xmlns:a16="http://schemas.microsoft.com/office/drawing/2014/main" id="{00000000-0008-0000-08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0" name="Text Box 15">
          <a:extLst>
            <a:ext uri="{FF2B5EF4-FFF2-40B4-BE49-F238E27FC236}">
              <a16:creationId xmlns:a16="http://schemas.microsoft.com/office/drawing/2014/main" id="{00000000-0008-0000-08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71" name="Text Box 15">
          <a:extLst>
            <a:ext uri="{FF2B5EF4-FFF2-40B4-BE49-F238E27FC236}">
              <a16:creationId xmlns:a16="http://schemas.microsoft.com/office/drawing/2014/main" id="{00000000-0008-0000-08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72" name="Text Box 15">
          <a:extLst>
            <a:ext uri="{FF2B5EF4-FFF2-40B4-BE49-F238E27FC236}">
              <a16:creationId xmlns:a16="http://schemas.microsoft.com/office/drawing/2014/main" id="{00000000-0008-0000-08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3" name="Text Box 15">
          <a:extLst>
            <a:ext uri="{FF2B5EF4-FFF2-40B4-BE49-F238E27FC236}">
              <a16:creationId xmlns:a16="http://schemas.microsoft.com/office/drawing/2014/main" id="{00000000-0008-0000-08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4" name="Text Box 15">
          <a:extLst>
            <a:ext uri="{FF2B5EF4-FFF2-40B4-BE49-F238E27FC236}">
              <a16:creationId xmlns:a16="http://schemas.microsoft.com/office/drawing/2014/main" id="{00000000-0008-0000-08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5" name="Text Box 15">
          <a:extLst>
            <a:ext uri="{FF2B5EF4-FFF2-40B4-BE49-F238E27FC236}">
              <a16:creationId xmlns:a16="http://schemas.microsoft.com/office/drawing/2014/main" id="{00000000-0008-0000-08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6" name="Text Box 15">
          <a:extLst>
            <a:ext uri="{FF2B5EF4-FFF2-40B4-BE49-F238E27FC236}">
              <a16:creationId xmlns:a16="http://schemas.microsoft.com/office/drawing/2014/main" id="{00000000-0008-0000-08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7" name="Text Box 15">
          <a:extLst>
            <a:ext uri="{FF2B5EF4-FFF2-40B4-BE49-F238E27FC236}">
              <a16:creationId xmlns:a16="http://schemas.microsoft.com/office/drawing/2014/main" id="{00000000-0008-0000-08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8" name="Text Box 15">
          <a:extLst>
            <a:ext uri="{FF2B5EF4-FFF2-40B4-BE49-F238E27FC236}">
              <a16:creationId xmlns:a16="http://schemas.microsoft.com/office/drawing/2014/main" id="{00000000-0008-0000-08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9" name="Text Box 15">
          <a:extLst>
            <a:ext uri="{FF2B5EF4-FFF2-40B4-BE49-F238E27FC236}">
              <a16:creationId xmlns:a16="http://schemas.microsoft.com/office/drawing/2014/main" id="{00000000-0008-0000-08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0" name="Text Box 15">
          <a:extLst>
            <a:ext uri="{FF2B5EF4-FFF2-40B4-BE49-F238E27FC236}">
              <a16:creationId xmlns:a16="http://schemas.microsoft.com/office/drawing/2014/main" id="{00000000-0008-0000-08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1" name="Text Box 15">
          <a:extLst>
            <a:ext uri="{FF2B5EF4-FFF2-40B4-BE49-F238E27FC236}">
              <a16:creationId xmlns:a16="http://schemas.microsoft.com/office/drawing/2014/main" id="{00000000-0008-0000-08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2" name="Text Box 15">
          <a:extLst>
            <a:ext uri="{FF2B5EF4-FFF2-40B4-BE49-F238E27FC236}">
              <a16:creationId xmlns:a16="http://schemas.microsoft.com/office/drawing/2014/main" id="{00000000-0008-0000-08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3" name="Text Box 15">
          <a:extLst>
            <a:ext uri="{FF2B5EF4-FFF2-40B4-BE49-F238E27FC236}">
              <a16:creationId xmlns:a16="http://schemas.microsoft.com/office/drawing/2014/main" id="{00000000-0008-0000-08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4" name="Text Box 15">
          <a:extLst>
            <a:ext uri="{FF2B5EF4-FFF2-40B4-BE49-F238E27FC236}">
              <a16:creationId xmlns:a16="http://schemas.microsoft.com/office/drawing/2014/main" id="{00000000-0008-0000-08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5" name="Text Box 15">
          <a:extLst>
            <a:ext uri="{FF2B5EF4-FFF2-40B4-BE49-F238E27FC236}">
              <a16:creationId xmlns:a16="http://schemas.microsoft.com/office/drawing/2014/main" id="{00000000-0008-0000-08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6" name="Text Box 15">
          <a:extLst>
            <a:ext uri="{FF2B5EF4-FFF2-40B4-BE49-F238E27FC236}">
              <a16:creationId xmlns:a16="http://schemas.microsoft.com/office/drawing/2014/main" id="{00000000-0008-0000-08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87" name="Text Box 15">
          <a:extLst>
            <a:ext uri="{FF2B5EF4-FFF2-40B4-BE49-F238E27FC236}">
              <a16:creationId xmlns:a16="http://schemas.microsoft.com/office/drawing/2014/main" id="{00000000-0008-0000-08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88" name="Text Box 15">
          <a:extLst>
            <a:ext uri="{FF2B5EF4-FFF2-40B4-BE49-F238E27FC236}">
              <a16:creationId xmlns:a16="http://schemas.microsoft.com/office/drawing/2014/main" id="{00000000-0008-0000-08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9" name="Text Box 15">
          <a:extLst>
            <a:ext uri="{FF2B5EF4-FFF2-40B4-BE49-F238E27FC236}">
              <a16:creationId xmlns:a16="http://schemas.microsoft.com/office/drawing/2014/main" id="{00000000-0008-0000-08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90" name="Text Box 15">
          <a:extLst>
            <a:ext uri="{FF2B5EF4-FFF2-40B4-BE49-F238E27FC236}">
              <a16:creationId xmlns:a16="http://schemas.microsoft.com/office/drawing/2014/main" id="{00000000-0008-0000-08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1" name="Text Box 15">
          <a:extLst>
            <a:ext uri="{FF2B5EF4-FFF2-40B4-BE49-F238E27FC236}">
              <a16:creationId xmlns:a16="http://schemas.microsoft.com/office/drawing/2014/main" id="{00000000-0008-0000-08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2" name="Text Box 15">
          <a:extLst>
            <a:ext uri="{FF2B5EF4-FFF2-40B4-BE49-F238E27FC236}">
              <a16:creationId xmlns:a16="http://schemas.microsoft.com/office/drawing/2014/main" id="{00000000-0008-0000-08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3" name="Text Box 15">
          <a:extLst>
            <a:ext uri="{FF2B5EF4-FFF2-40B4-BE49-F238E27FC236}">
              <a16:creationId xmlns:a16="http://schemas.microsoft.com/office/drawing/2014/main" id="{00000000-0008-0000-08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4" name="Text Box 15">
          <a:extLst>
            <a:ext uri="{FF2B5EF4-FFF2-40B4-BE49-F238E27FC236}">
              <a16:creationId xmlns:a16="http://schemas.microsoft.com/office/drawing/2014/main" id="{00000000-0008-0000-08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5" name="Text Box 15">
          <a:extLst>
            <a:ext uri="{FF2B5EF4-FFF2-40B4-BE49-F238E27FC236}">
              <a16:creationId xmlns:a16="http://schemas.microsoft.com/office/drawing/2014/main" id="{00000000-0008-0000-08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6" name="Text Box 15">
          <a:extLst>
            <a:ext uri="{FF2B5EF4-FFF2-40B4-BE49-F238E27FC236}">
              <a16:creationId xmlns:a16="http://schemas.microsoft.com/office/drawing/2014/main" id="{00000000-0008-0000-08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7" name="Text Box 15">
          <a:extLst>
            <a:ext uri="{FF2B5EF4-FFF2-40B4-BE49-F238E27FC236}">
              <a16:creationId xmlns:a16="http://schemas.microsoft.com/office/drawing/2014/main" id="{00000000-0008-0000-08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98" name="Text Box 15">
          <a:extLst>
            <a:ext uri="{FF2B5EF4-FFF2-40B4-BE49-F238E27FC236}">
              <a16:creationId xmlns:a16="http://schemas.microsoft.com/office/drawing/2014/main" id="{00000000-0008-0000-08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99" name="Text Box 15">
          <a:extLst>
            <a:ext uri="{FF2B5EF4-FFF2-40B4-BE49-F238E27FC236}">
              <a16:creationId xmlns:a16="http://schemas.microsoft.com/office/drawing/2014/main" id="{00000000-0008-0000-08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0" name="Text Box 15">
          <a:extLst>
            <a:ext uri="{FF2B5EF4-FFF2-40B4-BE49-F238E27FC236}">
              <a16:creationId xmlns:a16="http://schemas.microsoft.com/office/drawing/2014/main" id="{00000000-0008-0000-08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1" name="Text Box 15">
          <a:extLst>
            <a:ext uri="{FF2B5EF4-FFF2-40B4-BE49-F238E27FC236}">
              <a16:creationId xmlns:a16="http://schemas.microsoft.com/office/drawing/2014/main" id="{00000000-0008-0000-08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2" name="Text Box 15">
          <a:extLst>
            <a:ext uri="{FF2B5EF4-FFF2-40B4-BE49-F238E27FC236}">
              <a16:creationId xmlns:a16="http://schemas.microsoft.com/office/drawing/2014/main" id="{00000000-0008-0000-08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3" name="Text Box 15">
          <a:extLst>
            <a:ext uri="{FF2B5EF4-FFF2-40B4-BE49-F238E27FC236}">
              <a16:creationId xmlns:a16="http://schemas.microsoft.com/office/drawing/2014/main" id="{00000000-0008-0000-08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4" name="Text Box 15">
          <a:extLst>
            <a:ext uri="{FF2B5EF4-FFF2-40B4-BE49-F238E27FC236}">
              <a16:creationId xmlns:a16="http://schemas.microsoft.com/office/drawing/2014/main" id="{00000000-0008-0000-08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05" name="Text Box 15">
          <a:extLst>
            <a:ext uri="{FF2B5EF4-FFF2-40B4-BE49-F238E27FC236}">
              <a16:creationId xmlns:a16="http://schemas.microsoft.com/office/drawing/2014/main" id="{00000000-0008-0000-08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06" name="Text Box 15">
          <a:extLst>
            <a:ext uri="{FF2B5EF4-FFF2-40B4-BE49-F238E27FC236}">
              <a16:creationId xmlns:a16="http://schemas.microsoft.com/office/drawing/2014/main" id="{00000000-0008-0000-08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7" name="Text Box 15">
          <a:extLst>
            <a:ext uri="{FF2B5EF4-FFF2-40B4-BE49-F238E27FC236}">
              <a16:creationId xmlns:a16="http://schemas.microsoft.com/office/drawing/2014/main" id="{00000000-0008-0000-08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8" name="Text Box 15">
          <a:extLst>
            <a:ext uri="{FF2B5EF4-FFF2-40B4-BE49-F238E27FC236}">
              <a16:creationId xmlns:a16="http://schemas.microsoft.com/office/drawing/2014/main" id="{00000000-0008-0000-08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09" name="Text Box 15">
          <a:extLst>
            <a:ext uri="{FF2B5EF4-FFF2-40B4-BE49-F238E27FC236}">
              <a16:creationId xmlns:a16="http://schemas.microsoft.com/office/drawing/2014/main" id="{00000000-0008-0000-08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0" name="Text Box 15">
          <a:extLst>
            <a:ext uri="{FF2B5EF4-FFF2-40B4-BE49-F238E27FC236}">
              <a16:creationId xmlns:a16="http://schemas.microsoft.com/office/drawing/2014/main" id="{00000000-0008-0000-08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1" name="Text Box 15">
          <a:extLst>
            <a:ext uri="{FF2B5EF4-FFF2-40B4-BE49-F238E27FC236}">
              <a16:creationId xmlns:a16="http://schemas.microsoft.com/office/drawing/2014/main" id="{00000000-0008-0000-08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2" name="Text Box 15">
          <a:extLst>
            <a:ext uri="{FF2B5EF4-FFF2-40B4-BE49-F238E27FC236}">
              <a16:creationId xmlns:a16="http://schemas.microsoft.com/office/drawing/2014/main" id="{00000000-0008-0000-08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3" name="Text Box 15">
          <a:extLst>
            <a:ext uri="{FF2B5EF4-FFF2-40B4-BE49-F238E27FC236}">
              <a16:creationId xmlns:a16="http://schemas.microsoft.com/office/drawing/2014/main" id="{00000000-0008-0000-08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4" name="Text Box 15">
          <a:extLst>
            <a:ext uri="{FF2B5EF4-FFF2-40B4-BE49-F238E27FC236}">
              <a16:creationId xmlns:a16="http://schemas.microsoft.com/office/drawing/2014/main" id="{00000000-0008-0000-08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5" name="Text Box 15">
          <a:extLst>
            <a:ext uri="{FF2B5EF4-FFF2-40B4-BE49-F238E27FC236}">
              <a16:creationId xmlns:a16="http://schemas.microsoft.com/office/drawing/2014/main" id="{00000000-0008-0000-08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16" name="Text Box 15">
          <a:extLst>
            <a:ext uri="{FF2B5EF4-FFF2-40B4-BE49-F238E27FC236}">
              <a16:creationId xmlns:a16="http://schemas.microsoft.com/office/drawing/2014/main" id="{00000000-0008-0000-08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17" name="Text Box 15">
          <a:extLst>
            <a:ext uri="{FF2B5EF4-FFF2-40B4-BE49-F238E27FC236}">
              <a16:creationId xmlns:a16="http://schemas.microsoft.com/office/drawing/2014/main" id="{00000000-0008-0000-08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18" name="Text Box 15">
          <a:extLst>
            <a:ext uri="{FF2B5EF4-FFF2-40B4-BE49-F238E27FC236}">
              <a16:creationId xmlns:a16="http://schemas.microsoft.com/office/drawing/2014/main" id="{00000000-0008-0000-08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19" name="Text Box 15">
          <a:extLst>
            <a:ext uri="{FF2B5EF4-FFF2-40B4-BE49-F238E27FC236}">
              <a16:creationId xmlns:a16="http://schemas.microsoft.com/office/drawing/2014/main" id="{00000000-0008-0000-08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0" name="Text Box 15">
          <a:extLst>
            <a:ext uri="{FF2B5EF4-FFF2-40B4-BE49-F238E27FC236}">
              <a16:creationId xmlns:a16="http://schemas.microsoft.com/office/drawing/2014/main" id="{00000000-0008-0000-08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1" name="Text Box 15">
          <a:extLst>
            <a:ext uri="{FF2B5EF4-FFF2-40B4-BE49-F238E27FC236}">
              <a16:creationId xmlns:a16="http://schemas.microsoft.com/office/drawing/2014/main" id="{00000000-0008-0000-08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2" name="Text Box 15">
          <a:extLst>
            <a:ext uri="{FF2B5EF4-FFF2-40B4-BE49-F238E27FC236}">
              <a16:creationId xmlns:a16="http://schemas.microsoft.com/office/drawing/2014/main" id="{00000000-0008-0000-08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3" name="Text Box 15">
          <a:extLst>
            <a:ext uri="{FF2B5EF4-FFF2-40B4-BE49-F238E27FC236}">
              <a16:creationId xmlns:a16="http://schemas.microsoft.com/office/drawing/2014/main" id="{00000000-0008-0000-08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4" name="Text Box 15">
          <a:extLst>
            <a:ext uri="{FF2B5EF4-FFF2-40B4-BE49-F238E27FC236}">
              <a16:creationId xmlns:a16="http://schemas.microsoft.com/office/drawing/2014/main" id="{00000000-0008-0000-08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5" name="Text Box 15">
          <a:extLst>
            <a:ext uri="{FF2B5EF4-FFF2-40B4-BE49-F238E27FC236}">
              <a16:creationId xmlns:a16="http://schemas.microsoft.com/office/drawing/2014/main" id="{00000000-0008-0000-08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6" name="Text Box 15">
          <a:extLst>
            <a:ext uri="{FF2B5EF4-FFF2-40B4-BE49-F238E27FC236}">
              <a16:creationId xmlns:a16="http://schemas.microsoft.com/office/drawing/2014/main" id="{00000000-0008-0000-08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7" name="Text Box 15">
          <a:extLst>
            <a:ext uri="{FF2B5EF4-FFF2-40B4-BE49-F238E27FC236}">
              <a16:creationId xmlns:a16="http://schemas.microsoft.com/office/drawing/2014/main" id="{00000000-0008-0000-08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8" name="Text Box 15">
          <a:extLst>
            <a:ext uri="{FF2B5EF4-FFF2-40B4-BE49-F238E27FC236}">
              <a16:creationId xmlns:a16="http://schemas.microsoft.com/office/drawing/2014/main" id="{00000000-0008-0000-08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9" name="Text Box 15">
          <a:extLst>
            <a:ext uri="{FF2B5EF4-FFF2-40B4-BE49-F238E27FC236}">
              <a16:creationId xmlns:a16="http://schemas.microsoft.com/office/drawing/2014/main" id="{00000000-0008-0000-08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30" name="Text Box 15">
          <a:extLst>
            <a:ext uri="{FF2B5EF4-FFF2-40B4-BE49-F238E27FC236}">
              <a16:creationId xmlns:a16="http://schemas.microsoft.com/office/drawing/2014/main" id="{00000000-0008-0000-08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31" name="Text Box 15">
          <a:extLst>
            <a:ext uri="{FF2B5EF4-FFF2-40B4-BE49-F238E27FC236}">
              <a16:creationId xmlns:a16="http://schemas.microsoft.com/office/drawing/2014/main" id="{00000000-0008-0000-08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32" name="Text Box 15">
          <a:extLst>
            <a:ext uri="{FF2B5EF4-FFF2-40B4-BE49-F238E27FC236}">
              <a16:creationId xmlns:a16="http://schemas.microsoft.com/office/drawing/2014/main" id="{00000000-0008-0000-08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33" name="Text Box 15">
          <a:extLst>
            <a:ext uri="{FF2B5EF4-FFF2-40B4-BE49-F238E27FC236}">
              <a16:creationId xmlns:a16="http://schemas.microsoft.com/office/drawing/2014/main" id="{00000000-0008-0000-08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4" name="Text Box 15">
          <a:extLst>
            <a:ext uri="{FF2B5EF4-FFF2-40B4-BE49-F238E27FC236}">
              <a16:creationId xmlns:a16="http://schemas.microsoft.com/office/drawing/2014/main" id="{00000000-0008-0000-08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5" name="Text Box 15">
          <a:extLst>
            <a:ext uri="{FF2B5EF4-FFF2-40B4-BE49-F238E27FC236}">
              <a16:creationId xmlns:a16="http://schemas.microsoft.com/office/drawing/2014/main" id="{00000000-0008-0000-08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6" name="Text Box 15">
          <a:extLst>
            <a:ext uri="{FF2B5EF4-FFF2-40B4-BE49-F238E27FC236}">
              <a16:creationId xmlns:a16="http://schemas.microsoft.com/office/drawing/2014/main" id="{00000000-0008-0000-08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7" name="Text Box 15">
          <a:extLst>
            <a:ext uri="{FF2B5EF4-FFF2-40B4-BE49-F238E27FC236}">
              <a16:creationId xmlns:a16="http://schemas.microsoft.com/office/drawing/2014/main" id="{00000000-0008-0000-08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8" name="Text Box 15">
          <a:extLst>
            <a:ext uri="{FF2B5EF4-FFF2-40B4-BE49-F238E27FC236}">
              <a16:creationId xmlns:a16="http://schemas.microsoft.com/office/drawing/2014/main" id="{00000000-0008-0000-08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9" name="Text Box 15">
          <a:extLst>
            <a:ext uri="{FF2B5EF4-FFF2-40B4-BE49-F238E27FC236}">
              <a16:creationId xmlns:a16="http://schemas.microsoft.com/office/drawing/2014/main" id="{00000000-0008-0000-08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40" name="Text Box 15">
          <a:extLst>
            <a:ext uri="{FF2B5EF4-FFF2-40B4-BE49-F238E27FC236}">
              <a16:creationId xmlns:a16="http://schemas.microsoft.com/office/drawing/2014/main" id="{00000000-0008-0000-08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1" name="Text Box 15">
          <a:extLst>
            <a:ext uri="{FF2B5EF4-FFF2-40B4-BE49-F238E27FC236}">
              <a16:creationId xmlns:a16="http://schemas.microsoft.com/office/drawing/2014/main" id="{00000000-0008-0000-08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2" name="Text Box 15">
          <a:extLst>
            <a:ext uri="{FF2B5EF4-FFF2-40B4-BE49-F238E27FC236}">
              <a16:creationId xmlns:a16="http://schemas.microsoft.com/office/drawing/2014/main" id="{00000000-0008-0000-08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43" name="Text Box 15">
          <a:extLst>
            <a:ext uri="{FF2B5EF4-FFF2-40B4-BE49-F238E27FC236}">
              <a16:creationId xmlns:a16="http://schemas.microsoft.com/office/drawing/2014/main" id="{00000000-0008-0000-08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44" name="Text Box 15">
          <a:extLst>
            <a:ext uri="{FF2B5EF4-FFF2-40B4-BE49-F238E27FC236}">
              <a16:creationId xmlns:a16="http://schemas.microsoft.com/office/drawing/2014/main" id="{00000000-0008-0000-08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5" name="Text Box 15">
          <a:extLst>
            <a:ext uri="{FF2B5EF4-FFF2-40B4-BE49-F238E27FC236}">
              <a16:creationId xmlns:a16="http://schemas.microsoft.com/office/drawing/2014/main" id="{00000000-0008-0000-08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6" name="Text Box 15">
          <a:extLst>
            <a:ext uri="{FF2B5EF4-FFF2-40B4-BE49-F238E27FC236}">
              <a16:creationId xmlns:a16="http://schemas.microsoft.com/office/drawing/2014/main" id="{00000000-0008-0000-08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7" name="Text Box 15">
          <a:extLst>
            <a:ext uri="{FF2B5EF4-FFF2-40B4-BE49-F238E27FC236}">
              <a16:creationId xmlns:a16="http://schemas.microsoft.com/office/drawing/2014/main" id="{00000000-0008-0000-08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8" name="Text Box 15">
          <a:extLst>
            <a:ext uri="{FF2B5EF4-FFF2-40B4-BE49-F238E27FC236}">
              <a16:creationId xmlns:a16="http://schemas.microsoft.com/office/drawing/2014/main" id="{00000000-0008-0000-08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9" name="Text Box 15">
          <a:extLst>
            <a:ext uri="{FF2B5EF4-FFF2-40B4-BE49-F238E27FC236}">
              <a16:creationId xmlns:a16="http://schemas.microsoft.com/office/drawing/2014/main" id="{00000000-0008-0000-08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50" name="Text Box 15">
          <a:extLst>
            <a:ext uri="{FF2B5EF4-FFF2-40B4-BE49-F238E27FC236}">
              <a16:creationId xmlns:a16="http://schemas.microsoft.com/office/drawing/2014/main" id="{00000000-0008-0000-08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51" name="Text Box 15">
          <a:extLst>
            <a:ext uri="{FF2B5EF4-FFF2-40B4-BE49-F238E27FC236}">
              <a16:creationId xmlns:a16="http://schemas.microsoft.com/office/drawing/2014/main" id="{00000000-0008-0000-08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2" name="Text Box 15">
          <a:extLst>
            <a:ext uri="{FF2B5EF4-FFF2-40B4-BE49-F238E27FC236}">
              <a16:creationId xmlns:a16="http://schemas.microsoft.com/office/drawing/2014/main" id="{00000000-0008-0000-08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3" name="Text Box 15">
          <a:extLst>
            <a:ext uri="{FF2B5EF4-FFF2-40B4-BE49-F238E27FC236}">
              <a16:creationId xmlns:a16="http://schemas.microsoft.com/office/drawing/2014/main" id="{00000000-0008-0000-08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4" name="Text Box 15">
          <a:extLst>
            <a:ext uri="{FF2B5EF4-FFF2-40B4-BE49-F238E27FC236}">
              <a16:creationId xmlns:a16="http://schemas.microsoft.com/office/drawing/2014/main" id="{00000000-0008-0000-08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5" name="Text Box 15">
          <a:extLst>
            <a:ext uri="{FF2B5EF4-FFF2-40B4-BE49-F238E27FC236}">
              <a16:creationId xmlns:a16="http://schemas.microsoft.com/office/drawing/2014/main" id="{00000000-0008-0000-08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6" name="Text Box 15">
          <a:extLst>
            <a:ext uri="{FF2B5EF4-FFF2-40B4-BE49-F238E27FC236}">
              <a16:creationId xmlns:a16="http://schemas.microsoft.com/office/drawing/2014/main" id="{00000000-0008-0000-08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7" name="Text Box 15">
          <a:extLst>
            <a:ext uri="{FF2B5EF4-FFF2-40B4-BE49-F238E27FC236}">
              <a16:creationId xmlns:a16="http://schemas.microsoft.com/office/drawing/2014/main" id="{00000000-0008-0000-08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8" name="Text Box 15">
          <a:extLst>
            <a:ext uri="{FF2B5EF4-FFF2-40B4-BE49-F238E27FC236}">
              <a16:creationId xmlns:a16="http://schemas.microsoft.com/office/drawing/2014/main" id="{00000000-0008-0000-08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59" name="Text Box 15">
          <a:extLst>
            <a:ext uri="{FF2B5EF4-FFF2-40B4-BE49-F238E27FC236}">
              <a16:creationId xmlns:a16="http://schemas.microsoft.com/office/drawing/2014/main" id="{00000000-0008-0000-08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0" name="Text Box 15">
          <a:extLst>
            <a:ext uri="{FF2B5EF4-FFF2-40B4-BE49-F238E27FC236}">
              <a16:creationId xmlns:a16="http://schemas.microsoft.com/office/drawing/2014/main" id="{00000000-0008-0000-08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61" name="Text Box 15">
          <a:extLst>
            <a:ext uri="{FF2B5EF4-FFF2-40B4-BE49-F238E27FC236}">
              <a16:creationId xmlns:a16="http://schemas.microsoft.com/office/drawing/2014/main" id="{00000000-0008-0000-08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62" name="Text Box 15">
          <a:extLst>
            <a:ext uri="{FF2B5EF4-FFF2-40B4-BE49-F238E27FC236}">
              <a16:creationId xmlns:a16="http://schemas.microsoft.com/office/drawing/2014/main" id="{00000000-0008-0000-08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3" name="Text Box 15">
          <a:extLst>
            <a:ext uri="{FF2B5EF4-FFF2-40B4-BE49-F238E27FC236}">
              <a16:creationId xmlns:a16="http://schemas.microsoft.com/office/drawing/2014/main" id="{00000000-0008-0000-08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4" name="Text Box 15">
          <a:extLst>
            <a:ext uri="{FF2B5EF4-FFF2-40B4-BE49-F238E27FC236}">
              <a16:creationId xmlns:a16="http://schemas.microsoft.com/office/drawing/2014/main" id="{00000000-0008-0000-08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5" name="Text Box 15">
          <a:extLst>
            <a:ext uri="{FF2B5EF4-FFF2-40B4-BE49-F238E27FC236}">
              <a16:creationId xmlns:a16="http://schemas.microsoft.com/office/drawing/2014/main" id="{00000000-0008-0000-08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6" name="Text Box 15">
          <a:extLst>
            <a:ext uri="{FF2B5EF4-FFF2-40B4-BE49-F238E27FC236}">
              <a16:creationId xmlns:a16="http://schemas.microsoft.com/office/drawing/2014/main" id="{00000000-0008-0000-08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7" name="Text Box 15">
          <a:extLst>
            <a:ext uri="{FF2B5EF4-FFF2-40B4-BE49-F238E27FC236}">
              <a16:creationId xmlns:a16="http://schemas.microsoft.com/office/drawing/2014/main" id="{00000000-0008-0000-08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8" name="Text Box 15">
          <a:extLst>
            <a:ext uri="{FF2B5EF4-FFF2-40B4-BE49-F238E27FC236}">
              <a16:creationId xmlns:a16="http://schemas.microsoft.com/office/drawing/2014/main" id="{00000000-0008-0000-08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9" name="Text Box 15">
          <a:extLst>
            <a:ext uri="{FF2B5EF4-FFF2-40B4-BE49-F238E27FC236}">
              <a16:creationId xmlns:a16="http://schemas.microsoft.com/office/drawing/2014/main" id="{00000000-0008-0000-08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0" name="Text Box 15">
          <a:extLst>
            <a:ext uri="{FF2B5EF4-FFF2-40B4-BE49-F238E27FC236}">
              <a16:creationId xmlns:a16="http://schemas.microsoft.com/office/drawing/2014/main" id="{00000000-0008-0000-08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1" name="Text Box 15">
          <a:extLst>
            <a:ext uri="{FF2B5EF4-FFF2-40B4-BE49-F238E27FC236}">
              <a16:creationId xmlns:a16="http://schemas.microsoft.com/office/drawing/2014/main" id="{00000000-0008-0000-08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2" name="Text Box 15">
          <a:extLst>
            <a:ext uri="{FF2B5EF4-FFF2-40B4-BE49-F238E27FC236}">
              <a16:creationId xmlns:a16="http://schemas.microsoft.com/office/drawing/2014/main" id="{00000000-0008-0000-08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3" name="Text Box 15">
          <a:extLst>
            <a:ext uri="{FF2B5EF4-FFF2-40B4-BE49-F238E27FC236}">
              <a16:creationId xmlns:a16="http://schemas.microsoft.com/office/drawing/2014/main" id="{00000000-0008-0000-08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4" name="Text Box 15">
          <a:extLst>
            <a:ext uri="{FF2B5EF4-FFF2-40B4-BE49-F238E27FC236}">
              <a16:creationId xmlns:a16="http://schemas.microsoft.com/office/drawing/2014/main" id="{00000000-0008-0000-08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5" name="Text Box 15">
          <a:extLst>
            <a:ext uri="{FF2B5EF4-FFF2-40B4-BE49-F238E27FC236}">
              <a16:creationId xmlns:a16="http://schemas.microsoft.com/office/drawing/2014/main" id="{00000000-0008-0000-08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6" name="Text Box 15">
          <a:extLst>
            <a:ext uri="{FF2B5EF4-FFF2-40B4-BE49-F238E27FC236}">
              <a16:creationId xmlns:a16="http://schemas.microsoft.com/office/drawing/2014/main" id="{00000000-0008-0000-08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77" name="Text Box 15">
          <a:extLst>
            <a:ext uri="{FF2B5EF4-FFF2-40B4-BE49-F238E27FC236}">
              <a16:creationId xmlns:a16="http://schemas.microsoft.com/office/drawing/2014/main" id="{00000000-0008-0000-08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78" name="Text Box 15">
          <a:extLst>
            <a:ext uri="{FF2B5EF4-FFF2-40B4-BE49-F238E27FC236}">
              <a16:creationId xmlns:a16="http://schemas.microsoft.com/office/drawing/2014/main" id="{00000000-0008-0000-08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9" name="Text Box 15">
          <a:extLst>
            <a:ext uri="{FF2B5EF4-FFF2-40B4-BE49-F238E27FC236}">
              <a16:creationId xmlns:a16="http://schemas.microsoft.com/office/drawing/2014/main" id="{00000000-0008-0000-08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80" name="Text Box 15">
          <a:extLst>
            <a:ext uri="{FF2B5EF4-FFF2-40B4-BE49-F238E27FC236}">
              <a16:creationId xmlns:a16="http://schemas.microsoft.com/office/drawing/2014/main" id="{00000000-0008-0000-08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1" name="Text Box 15">
          <a:extLst>
            <a:ext uri="{FF2B5EF4-FFF2-40B4-BE49-F238E27FC236}">
              <a16:creationId xmlns:a16="http://schemas.microsoft.com/office/drawing/2014/main" id="{00000000-0008-0000-08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2" name="Text Box 15">
          <a:extLst>
            <a:ext uri="{FF2B5EF4-FFF2-40B4-BE49-F238E27FC236}">
              <a16:creationId xmlns:a16="http://schemas.microsoft.com/office/drawing/2014/main" id="{00000000-0008-0000-08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3" name="Text Box 15">
          <a:extLst>
            <a:ext uri="{FF2B5EF4-FFF2-40B4-BE49-F238E27FC236}">
              <a16:creationId xmlns:a16="http://schemas.microsoft.com/office/drawing/2014/main" id="{00000000-0008-0000-08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4" name="Text Box 15">
          <a:extLst>
            <a:ext uri="{FF2B5EF4-FFF2-40B4-BE49-F238E27FC236}">
              <a16:creationId xmlns:a16="http://schemas.microsoft.com/office/drawing/2014/main" id="{00000000-0008-0000-08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5" name="Text Box 15">
          <a:extLst>
            <a:ext uri="{FF2B5EF4-FFF2-40B4-BE49-F238E27FC236}">
              <a16:creationId xmlns:a16="http://schemas.microsoft.com/office/drawing/2014/main" id="{00000000-0008-0000-08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6" name="Text Box 15">
          <a:extLst>
            <a:ext uri="{FF2B5EF4-FFF2-40B4-BE49-F238E27FC236}">
              <a16:creationId xmlns:a16="http://schemas.microsoft.com/office/drawing/2014/main" id="{00000000-0008-0000-08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7" name="Text Box 15">
          <a:extLst>
            <a:ext uri="{FF2B5EF4-FFF2-40B4-BE49-F238E27FC236}">
              <a16:creationId xmlns:a16="http://schemas.microsoft.com/office/drawing/2014/main" id="{00000000-0008-0000-08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88" name="Text Box 15">
          <a:extLst>
            <a:ext uri="{FF2B5EF4-FFF2-40B4-BE49-F238E27FC236}">
              <a16:creationId xmlns:a16="http://schemas.microsoft.com/office/drawing/2014/main" id="{00000000-0008-0000-08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89" name="Text Box 15">
          <a:extLst>
            <a:ext uri="{FF2B5EF4-FFF2-40B4-BE49-F238E27FC236}">
              <a16:creationId xmlns:a16="http://schemas.microsoft.com/office/drawing/2014/main" id="{00000000-0008-0000-08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0" name="Text Box 15">
          <a:extLst>
            <a:ext uri="{FF2B5EF4-FFF2-40B4-BE49-F238E27FC236}">
              <a16:creationId xmlns:a16="http://schemas.microsoft.com/office/drawing/2014/main" id="{00000000-0008-0000-08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1" name="Text Box 15">
          <a:extLst>
            <a:ext uri="{FF2B5EF4-FFF2-40B4-BE49-F238E27FC236}">
              <a16:creationId xmlns:a16="http://schemas.microsoft.com/office/drawing/2014/main" id="{00000000-0008-0000-08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2" name="Text Box 15">
          <a:extLst>
            <a:ext uri="{FF2B5EF4-FFF2-40B4-BE49-F238E27FC236}">
              <a16:creationId xmlns:a16="http://schemas.microsoft.com/office/drawing/2014/main" id="{00000000-0008-0000-08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3" name="Text Box 15">
          <a:extLst>
            <a:ext uri="{FF2B5EF4-FFF2-40B4-BE49-F238E27FC236}">
              <a16:creationId xmlns:a16="http://schemas.microsoft.com/office/drawing/2014/main" id="{00000000-0008-0000-08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4" name="Text Box 15">
          <a:extLst>
            <a:ext uri="{FF2B5EF4-FFF2-40B4-BE49-F238E27FC236}">
              <a16:creationId xmlns:a16="http://schemas.microsoft.com/office/drawing/2014/main" id="{00000000-0008-0000-08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95" name="Text Box 15">
          <a:extLst>
            <a:ext uri="{FF2B5EF4-FFF2-40B4-BE49-F238E27FC236}">
              <a16:creationId xmlns:a16="http://schemas.microsoft.com/office/drawing/2014/main" id="{00000000-0008-0000-08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7" name="Text Box 15">
          <a:extLst>
            <a:ext uri="{FF2B5EF4-FFF2-40B4-BE49-F238E27FC236}">
              <a16:creationId xmlns:a16="http://schemas.microsoft.com/office/drawing/2014/main" id="{00000000-0008-0000-08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8" name="Text Box 15">
          <a:extLst>
            <a:ext uri="{FF2B5EF4-FFF2-40B4-BE49-F238E27FC236}">
              <a16:creationId xmlns:a16="http://schemas.microsoft.com/office/drawing/2014/main" id="{00000000-0008-0000-08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331"/>
    <xdr:sp macro="" textlink="">
      <xdr:nvSpPr>
        <xdr:cNvPr id="696" name="Text Box 15">
          <a:extLst>
            <a:ext uri="{FF2B5EF4-FFF2-40B4-BE49-F238E27FC236}">
              <a16:creationId xmlns:a16="http://schemas.microsoft.com/office/drawing/2014/main" id="{00000000-0008-0000-08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699" name="Text Box 16">
          <a:extLst>
            <a:ext uri="{FF2B5EF4-FFF2-40B4-BE49-F238E27FC236}">
              <a16:creationId xmlns:a16="http://schemas.microsoft.com/office/drawing/2014/main" id="{00000000-0008-0000-08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00" name="Text Box 17">
          <a:extLst>
            <a:ext uri="{FF2B5EF4-FFF2-40B4-BE49-F238E27FC236}">
              <a16:creationId xmlns:a16="http://schemas.microsoft.com/office/drawing/2014/main" id="{00000000-0008-0000-08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01" name="Text Box 18">
          <a:extLst>
            <a:ext uri="{FF2B5EF4-FFF2-40B4-BE49-F238E27FC236}">
              <a16:creationId xmlns:a16="http://schemas.microsoft.com/office/drawing/2014/main" id="{00000000-0008-0000-08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02" name="Text Box 19">
          <a:extLst>
            <a:ext uri="{FF2B5EF4-FFF2-40B4-BE49-F238E27FC236}">
              <a16:creationId xmlns:a16="http://schemas.microsoft.com/office/drawing/2014/main" id="{00000000-0008-0000-08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3" name="Text Box 15">
          <a:extLst>
            <a:ext uri="{FF2B5EF4-FFF2-40B4-BE49-F238E27FC236}">
              <a16:creationId xmlns:a16="http://schemas.microsoft.com/office/drawing/2014/main" id="{00000000-0008-0000-08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4" name="Text Box 15">
          <a:extLst>
            <a:ext uri="{FF2B5EF4-FFF2-40B4-BE49-F238E27FC236}">
              <a16:creationId xmlns:a16="http://schemas.microsoft.com/office/drawing/2014/main" id="{00000000-0008-0000-08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5" name="Text Box 15">
          <a:extLst>
            <a:ext uri="{FF2B5EF4-FFF2-40B4-BE49-F238E27FC236}">
              <a16:creationId xmlns:a16="http://schemas.microsoft.com/office/drawing/2014/main" id="{00000000-0008-0000-08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6" name="Text Box 15">
          <a:extLst>
            <a:ext uri="{FF2B5EF4-FFF2-40B4-BE49-F238E27FC236}">
              <a16:creationId xmlns:a16="http://schemas.microsoft.com/office/drawing/2014/main" id="{00000000-0008-0000-08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7" name="Text Box 15">
          <a:extLst>
            <a:ext uri="{FF2B5EF4-FFF2-40B4-BE49-F238E27FC236}">
              <a16:creationId xmlns:a16="http://schemas.microsoft.com/office/drawing/2014/main" id="{00000000-0008-0000-08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8" name="Text Box 15">
          <a:extLst>
            <a:ext uri="{FF2B5EF4-FFF2-40B4-BE49-F238E27FC236}">
              <a16:creationId xmlns:a16="http://schemas.microsoft.com/office/drawing/2014/main" id="{00000000-0008-0000-08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9" name="Text Box 15">
          <a:extLst>
            <a:ext uri="{FF2B5EF4-FFF2-40B4-BE49-F238E27FC236}">
              <a16:creationId xmlns:a16="http://schemas.microsoft.com/office/drawing/2014/main" id="{00000000-0008-0000-08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0" name="Text Box 15">
          <a:extLst>
            <a:ext uri="{FF2B5EF4-FFF2-40B4-BE49-F238E27FC236}">
              <a16:creationId xmlns:a16="http://schemas.microsoft.com/office/drawing/2014/main" id="{00000000-0008-0000-08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1" name="Text Box 15">
          <a:extLst>
            <a:ext uri="{FF2B5EF4-FFF2-40B4-BE49-F238E27FC236}">
              <a16:creationId xmlns:a16="http://schemas.microsoft.com/office/drawing/2014/main" id="{00000000-0008-0000-08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2" name="Text Box 15">
          <a:extLst>
            <a:ext uri="{FF2B5EF4-FFF2-40B4-BE49-F238E27FC236}">
              <a16:creationId xmlns:a16="http://schemas.microsoft.com/office/drawing/2014/main" id="{00000000-0008-0000-08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3" name="Text Box 15">
          <a:extLst>
            <a:ext uri="{FF2B5EF4-FFF2-40B4-BE49-F238E27FC236}">
              <a16:creationId xmlns:a16="http://schemas.microsoft.com/office/drawing/2014/main" id="{00000000-0008-0000-08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4" name="Text Box 15">
          <a:extLst>
            <a:ext uri="{FF2B5EF4-FFF2-40B4-BE49-F238E27FC236}">
              <a16:creationId xmlns:a16="http://schemas.microsoft.com/office/drawing/2014/main" id="{00000000-0008-0000-08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5" name="Text Box 15">
          <a:extLst>
            <a:ext uri="{FF2B5EF4-FFF2-40B4-BE49-F238E27FC236}">
              <a16:creationId xmlns:a16="http://schemas.microsoft.com/office/drawing/2014/main" id="{00000000-0008-0000-08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6" name="Text Box 15">
          <a:extLst>
            <a:ext uri="{FF2B5EF4-FFF2-40B4-BE49-F238E27FC236}">
              <a16:creationId xmlns:a16="http://schemas.microsoft.com/office/drawing/2014/main" id="{00000000-0008-0000-08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504825</xdr:rowOff>
    </xdr:from>
    <xdr:ext cx="95250" cy="444014"/>
    <xdr:sp macro="" textlink="">
      <xdr:nvSpPr>
        <xdr:cNvPr id="717" name="Text Box 15">
          <a:extLst>
            <a:ext uri="{FF2B5EF4-FFF2-40B4-BE49-F238E27FC236}">
              <a16:creationId xmlns:a16="http://schemas.microsoft.com/office/drawing/2014/main" id="{00000000-0008-0000-08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8" name="Text Box 15">
          <a:extLst>
            <a:ext uri="{FF2B5EF4-FFF2-40B4-BE49-F238E27FC236}">
              <a16:creationId xmlns:a16="http://schemas.microsoft.com/office/drawing/2014/main" id="{00000000-0008-0000-08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9" name="Text Box 15">
          <a:extLst>
            <a:ext uri="{FF2B5EF4-FFF2-40B4-BE49-F238E27FC236}">
              <a16:creationId xmlns:a16="http://schemas.microsoft.com/office/drawing/2014/main" id="{00000000-0008-0000-08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0" name="Text Box 15">
          <a:extLst>
            <a:ext uri="{FF2B5EF4-FFF2-40B4-BE49-F238E27FC236}">
              <a16:creationId xmlns:a16="http://schemas.microsoft.com/office/drawing/2014/main" id="{00000000-0008-0000-08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1" name="Text Box 15">
          <a:extLst>
            <a:ext uri="{FF2B5EF4-FFF2-40B4-BE49-F238E27FC236}">
              <a16:creationId xmlns:a16="http://schemas.microsoft.com/office/drawing/2014/main" id="{00000000-0008-0000-08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2" name="Text Box 15">
          <a:extLst>
            <a:ext uri="{FF2B5EF4-FFF2-40B4-BE49-F238E27FC236}">
              <a16:creationId xmlns:a16="http://schemas.microsoft.com/office/drawing/2014/main" id="{00000000-0008-0000-08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3" name="Text Box 15">
          <a:extLst>
            <a:ext uri="{FF2B5EF4-FFF2-40B4-BE49-F238E27FC236}">
              <a16:creationId xmlns:a16="http://schemas.microsoft.com/office/drawing/2014/main" id="{00000000-0008-0000-08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4" name="Text Box 15">
          <a:extLst>
            <a:ext uri="{FF2B5EF4-FFF2-40B4-BE49-F238E27FC236}">
              <a16:creationId xmlns:a16="http://schemas.microsoft.com/office/drawing/2014/main" id="{00000000-0008-0000-08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5" name="Text Box 15">
          <a:extLst>
            <a:ext uri="{FF2B5EF4-FFF2-40B4-BE49-F238E27FC236}">
              <a16:creationId xmlns:a16="http://schemas.microsoft.com/office/drawing/2014/main" id="{00000000-0008-0000-08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6" name="Text Box 15">
          <a:extLst>
            <a:ext uri="{FF2B5EF4-FFF2-40B4-BE49-F238E27FC236}">
              <a16:creationId xmlns:a16="http://schemas.microsoft.com/office/drawing/2014/main" id="{00000000-0008-0000-08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7" name="Text Box 15">
          <a:extLst>
            <a:ext uri="{FF2B5EF4-FFF2-40B4-BE49-F238E27FC236}">
              <a16:creationId xmlns:a16="http://schemas.microsoft.com/office/drawing/2014/main" id="{00000000-0008-0000-08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8" name="Text Box 15">
          <a:extLst>
            <a:ext uri="{FF2B5EF4-FFF2-40B4-BE49-F238E27FC236}">
              <a16:creationId xmlns:a16="http://schemas.microsoft.com/office/drawing/2014/main" id="{00000000-0008-0000-08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9" name="Text Box 15">
          <a:extLst>
            <a:ext uri="{FF2B5EF4-FFF2-40B4-BE49-F238E27FC236}">
              <a16:creationId xmlns:a16="http://schemas.microsoft.com/office/drawing/2014/main" id="{00000000-0008-0000-08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30" name="Text Box 15">
          <a:extLst>
            <a:ext uri="{FF2B5EF4-FFF2-40B4-BE49-F238E27FC236}">
              <a16:creationId xmlns:a16="http://schemas.microsoft.com/office/drawing/2014/main" id="{00000000-0008-0000-08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31" name="Text Box 15">
          <a:extLst>
            <a:ext uri="{FF2B5EF4-FFF2-40B4-BE49-F238E27FC236}">
              <a16:creationId xmlns:a16="http://schemas.microsoft.com/office/drawing/2014/main" id="{00000000-0008-0000-08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2" name="Text Box 16">
          <a:extLst>
            <a:ext uri="{FF2B5EF4-FFF2-40B4-BE49-F238E27FC236}">
              <a16:creationId xmlns:a16="http://schemas.microsoft.com/office/drawing/2014/main" id="{00000000-0008-0000-08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3" name="Text Box 17">
          <a:extLst>
            <a:ext uri="{FF2B5EF4-FFF2-40B4-BE49-F238E27FC236}">
              <a16:creationId xmlns:a16="http://schemas.microsoft.com/office/drawing/2014/main" id="{00000000-0008-0000-08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4" name="Text Box 18">
          <a:extLst>
            <a:ext uri="{FF2B5EF4-FFF2-40B4-BE49-F238E27FC236}">
              <a16:creationId xmlns:a16="http://schemas.microsoft.com/office/drawing/2014/main" id="{00000000-0008-0000-08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5" name="Text Box 19">
          <a:extLst>
            <a:ext uri="{FF2B5EF4-FFF2-40B4-BE49-F238E27FC236}">
              <a16:creationId xmlns:a16="http://schemas.microsoft.com/office/drawing/2014/main" id="{00000000-0008-0000-08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504825</xdr:rowOff>
    </xdr:from>
    <xdr:ext cx="95250" cy="213632"/>
    <xdr:sp macro="" textlink="">
      <xdr:nvSpPr>
        <xdr:cNvPr id="736" name="Text Box 15">
          <a:extLst>
            <a:ext uri="{FF2B5EF4-FFF2-40B4-BE49-F238E27FC236}">
              <a16:creationId xmlns:a16="http://schemas.microsoft.com/office/drawing/2014/main" id="{00000000-0008-0000-08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37" name="Text Box 16">
          <a:extLst>
            <a:ext uri="{FF2B5EF4-FFF2-40B4-BE49-F238E27FC236}">
              <a16:creationId xmlns:a16="http://schemas.microsoft.com/office/drawing/2014/main" id="{00000000-0008-0000-08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38" name="Text Box 17">
          <a:extLst>
            <a:ext uri="{FF2B5EF4-FFF2-40B4-BE49-F238E27FC236}">
              <a16:creationId xmlns:a16="http://schemas.microsoft.com/office/drawing/2014/main" id="{00000000-0008-0000-08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39" name="Text Box 18">
          <a:extLst>
            <a:ext uri="{FF2B5EF4-FFF2-40B4-BE49-F238E27FC236}">
              <a16:creationId xmlns:a16="http://schemas.microsoft.com/office/drawing/2014/main" id="{00000000-0008-0000-08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0" name="Text Box 19">
          <a:extLst>
            <a:ext uri="{FF2B5EF4-FFF2-40B4-BE49-F238E27FC236}">
              <a16:creationId xmlns:a16="http://schemas.microsoft.com/office/drawing/2014/main" id="{00000000-0008-0000-08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41" name="Text Box 15">
          <a:extLst>
            <a:ext uri="{FF2B5EF4-FFF2-40B4-BE49-F238E27FC236}">
              <a16:creationId xmlns:a16="http://schemas.microsoft.com/office/drawing/2014/main" id="{00000000-0008-0000-08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42" name="Text Box 15">
          <a:extLst>
            <a:ext uri="{FF2B5EF4-FFF2-40B4-BE49-F238E27FC236}">
              <a16:creationId xmlns:a16="http://schemas.microsoft.com/office/drawing/2014/main" id="{00000000-0008-0000-08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43" name="Text Box 15">
          <a:extLst>
            <a:ext uri="{FF2B5EF4-FFF2-40B4-BE49-F238E27FC236}">
              <a16:creationId xmlns:a16="http://schemas.microsoft.com/office/drawing/2014/main" id="{00000000-0008-0000-08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504825</xdr:rowOff>
    </xdr:from>
    <xdr:ext cx="95250" cy="444331"/>
    <xdr:sp macro="" textlink="">
      <xdr:nvSpPr>
        <xdr:cNvPr id="744" name="Text Box 15">
          <a:extLst>
            <a:ext uri="{FF2B5EF4-FFF2-40B4-BE49-F238E27FC236}">
              <a16:creationId xmlns:a16="http://schemas.microsoft.com/office/drawing/2014/main" id="{00000000-0008-0000-08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5" name="Text Box 16">
          <a:extLst>
            <a:ext uri="{FF2B5EF4-FFF2-40B4-BE49-F238E27FC236}">
              <a16:creationId xmlns:a16="http://schemas.microsoft.com/office/drawing/2014/main" id="{00000000-0008-0000-08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6" name="Text Box 17">
          <a:extLst>
            <a:ext uri="{FF2B5EF4-FFF2-40B4-BE49-F238E27FC236}">
              <a16:creationId xmlns:a16="http://schemas.microsoft.com/office/drawing/2014/main" id="{00000000-0008-0000-08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7" name="Text Box 18">
          <a:extLst>
            <a:ext uri="{FF2B5EF4-FFF2-40B4-BE49-F238E27FC236}">
              <a16:creationId xmlns:a16="http://schemas.microsoft.com/office/drawing/2014/main" id="{00000000-0008-0000-08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8" name="Text Box 19">
          <a:extLst>
            <a:ext uri="{FF2B5EF4-FFF2-40B4-BE49-F238E27FC236}">
              <a16:creationId xmlns:a16="http://schemas.microsoft.com/office/drawing/2014/main" id="{00000000-0008-0000-08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49" name="Text Box 15">
          <a:extLst>
            <a:ext uri="{FF2B5EF4-FFF2-40B4-BE49-F238E27FC236}">
              <a16:creationId xmlns:a16="http://schemas.microsoft.com/office/drawing/2014/main" id="{00000000-0008-0000-08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0" name="Text Box 15">
          <a:extLst>
            <a:ext uri="{FF2B5EF4-FFF2-40B4-BE49-F238E27FC236}">
              <a16:creationId xmlns:a16="http://schemas.microsoft.com/office/drawing/2014/main" id="{00000000-0008-0000-08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1" name="Text Box 15">
          <a:extLst>
            <a:ext uri="{FF2B5EF4-FFF2-40B4-BE49-F238E27FC236}">
              <a16:creationId xmlns:a16="http://schemas.microsoft.com/office/drawing/2014/main" id="{00000000-0008-0000-08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2" name="Text Box 15">
          <a:extLst>
            <a:ext uri="{FF2B5EF4-FFF2-40B4-BE49-F238E27FC236}">
              <a16:creationId xmlns:a16="http://schemas.microsoft.com/office/drawing/2014/main" id="{00000000-0008-0000-08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3" name="Text Box 15">
          <a:extLst>
            <a:ext uri="{FF2B5EF4-FFF2-40B4-BE49-F238E27FC236}">
              <a16:creationId xmlns:a16="http://schemas.microsoft.com/office/drawing/2014/main" id="{00000000-0008-0000-08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4" name="Text Box 15">
          <a:extLst>
            <a:ext uri="{FF2B5EF4-FFF2-40B4-BE49-F238E27FC236}">
              <a16:creationId xmlns:a16="http://schemas.microsoft.com/office/drawing/2014/main" id="{00000000-0008-0000-08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5" name="Text Box 15">
          <a:extLst>
            <a:ext uri="{FF2B5EF4-FFF2-40B4-BE49-F238E27FC236}">
              <a16:creationId xmlns:a16="http://schemas.microsoft.com/office/drawing/2014/main" id="{00000000-0008-0000-08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6" name="Text Box 15">
          <a:extLst>
            <a:ext uri="{FF2B5EF4-FFF2-40B4-BE49-F238E27FC236}">
              <a16:creationId xmlns:a16="http://schemas.microsoft.com/office/drawing/2014/main" id="{00000000-0008-0000-08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7" name="Text Box 15">
          <a:extLst>
            <a:ext uri="{FF2B5EF4-FFF2-40B4-BE49-F238E27FC236}">
              <a16:creationId xmlns:a16="http://schemas.microsoft.com/office/drawing/2014/main" id="{00000000-0008-0000-08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8" name="Text Box 15">
          <a:extLst>
            <a:ext uri="{FF2B5EF4-FFF2-40B4-BE49-F238E27FC236}">
              <a16:creationId xmlns:a16="http://schemas.microsoft.com/office/drawing/2014/main" id="{00000000-0008-0000-08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9" name="Text Box 15">
          <a:extLst>
            <a:ext uri="{FF2B5EF4-FFF2-40B4-BE49-F238E27FC236}">
              <a16:creationId xmlns:a16="http://schemas.microsoft.com/office/drawing/2014/main" id="{00000000-0008-0000-08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60" name="Text Box 15">
          <a:extLst>
            <a:ext uri="{FF2B5EF4-FFF2-40B4-BE49-F238E27FC236}">
              <a16:creationId xmlns:a16="http://schemas.microsoft.com/office/drawing/2014/main" id="{00000000-0008-0000-08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61" name="Text Box 15">
          <a:extLst>
            <a:ext uri="{FF2B5EF4-FFF2-40B4-BE49-F238E27FC236}">
              <a16:creationId xmlns:a16="http://schemas.microsoft.com/office/drawing/2014/main" id="{00000000-0008-0000-08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62" name="Text Box 15">
          <a:extLst>
            <a:ext uri="{FF2B5EF4-FFF2-40B4-BE49-F238E27FC236}">
              <a16:creationId xmlns:a16="http://schemas.microsoft.com/office/drawing/2014/main" id="{00000000-0008-0000-08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4" name="Text Box 15">
          <a:extLst>
            <a:ext uri="{FF2B5EF4-FFF2-40B4-BE49-F238E27FC236}">
              <a16:creationId xmlns:a16="http://schemas.microsoft.com/office/drawing/2014/main" id="{00000000-0008-0000-08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5" name="Text Box 15">
          <a:extLst>
            <a:ext uri="{FF2B5EF4-FFF2-40B4-BE49-F238E27FC236}">
              <a16:creationId xmlns:a16="http://schemas.microsoft.com/office/drawing/2014/main" id="{00000000-0008-0000-08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6" name="Text Box 15">
          <a:extLst>
            <a:ext uri="{FF2B5EF4-FFF2-40B4-BE49-F238E27FC236}">
              <a16:creationId xmlns:a16="http://schemas.microsoft.com/office/drawing/2014/main" id="{00000000-0008-0000-08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7" name="Text Box 15">
          <a:extLst>
            <a:ext uri="{FF2B5EF4-FFF2-40B4-BE49-F238E27FC236}">
              <a16:creationId xmlns:a16="http://schemas.microsoft.com/office/drawing/2014/main" id="{00000000-0008-0000-08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8" name="Text Box 15">
          <a:extLst>
            <a:ext uri="{FF2B5EF4-FFF2-40B4-BE49-F238E27FC236}">
              <a16:creationId xmlns:a16="http://schemas.microsoft.com/office/drawing/2014/main" id="{00000000-0008-0000-08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9" name="Text Box 15">
          <a:extLst>
            <a:ext uri="{FF2B5EF4-FFF2-40B4-BE49-F238E27FC236}">
              <a16:creationId xmlns:a16="http://schemas.microsoft.com/office/drawing/2014/main" id="{00000000-0008-0000-08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0" name="Text Box 15">
          <a:extLst>
            <a:ext uri="{FF2B5EF4-FFF2-40B4-BE49-F238E27FC236}">
              <a16:creationId xmlns:a16="http://schemas.microsoft.com/office/drawing/2014/main" id="{00000000-0008-0000-08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1" name="Text Box 15">
          <a:extLst>
            <a:ext uri="{FF2B5EF4-FFF2-40B4-BE49-F238E27FC236}">
              <a16:creationId xmlns:a16="http://schemas.microsoft.com/office/drawing/2014/main" id="{00000000-0008-0000-08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2" name="Text Box 15">
          <a:extLst>
            <a:ext uri="{FF2B5EF4-FFF2-40B4-BE49-F238E27FC236}">
              <a16:creationId xmlns:a16="http://schemas.microsoft.com/office/drawing/2014/main" id="{00000000-0008-0000-08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3" name="Text Box 15">
          <a:extLst>
            <a:ext uri="{FF2B5EF4-FFF2-40B4-BE49-F238E27FC236}">
              <a16:creationId xmlns:a16="http://schemas.microsoft.com/office/drawing/2014/main" id="{00000000-0008-0000-08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4" name="Text Box 15">
          <a:extLst>
            <a:ext uri="{FF2B5EF4-FFF2-40B4-BE49-F238E27FC236}">
              <a16:creationId xmlns:a16="http://schemas.microsoft.com/office/drawing/2014/main" id="{00000000-0008-0000-08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5" name="Text Box 15">
          <a:extLst>
            <a:ext uri="{FF2B5EF4-FFF2-40B4-BE49-F238E27FC236}">
              <a16:creationId xmlns:a16="http://schemas.microsoft.com/office/drawing/2014/main" id="{00000000-0008-0000-08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6" name="Text Box 15">
          <a:extLst>
            <a:ext uri="{FF2B5EF4-FFF2-40B4-BE49-F238E27FC236}">
              <a16:creationId xmlns:a16="http://schemas.microsoft.com/office/drawing/2014/main" id="{00000000-0008-0000-08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7" name="Text Box 15">
          <a:extLst>
            <a:ext uri="{FF2B5EF4-FFF2-40B4-BE49-F238E27FC236}">
              <a16:creationId xmlns:a16="http://schemas.microsoft.com/office/drawing/2014/main" id="{00000000-0008-0000-08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778" name="Text Box 16">
          <a:extLst>
            <a:ext uri="{FF2B5EF4-FFF2-40B4-BE49-F238E27FC236}">
              <a16:creationId xmlns:a16="http://schemas.microsoft.com/office/drawing/2014/main" id="{00000000-0008-0000-08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779" name="Text Box 17">
          <a:extLst>
            <a:ext uri="{FF2B5EF4-FFF2-40B4-BE49-F238E27FC236}">
              <a16:creationId xmlns:a16="http://schemas.microsoft.com/office/drawing/2014/main" id="{00000000-0008-0000-08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xdr:row>
      <xdr:rowOff>15875</xdr:rowOff>
    </xdr:from>
    <xdr:ext cx="95250" cy="171450"/>
    <xdr:sp macro="" textlink="">
      <xdr:nvSpPr>
        <xdr:cNvPr id="780" name="Text Box 18">
          <a:extLst>
            <a:ext uri="{FF2B5EF4-FFF2-40B4-BE49-F238E27FC236}">
              <a16:creationId xmlns:a16="http://schemas.microsoft.com/office/drawing/2014/main" id="{00000000-0008-0000-0800-00000C030000}"/>
            </a:ext>
          </a:extLst>
        </xdr:cNvPr>
        <xdr:cNvSpPr txBox="1">
          <a:spLocks noChangeArrowheads="1"/>
        </xdr:cNvSpPr>
      </xdr:nvSpPr>
      <xdr:spPr bwMode="auto">
        <a:xfrm>
          <a:off x="12482512" y="377031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504825</xdr:rowOff>
    </xdr:from>
    <xdr:ext cx="95250" cy="213632"/>
    <xdr:sp macro="" textlink="">
      <xdr:nvSpPr>
        <xdr:cNvPr id="782" name="Text Box 15">
          <a:extLst>
            <a:ext uri="{FF2B5EF4-FFF2-40B4-BE49-F238E27FC236}">
              <a16:creationId xmlns:a16="http://schemas.microsoft.com/office/drawing/2014/main" id="{00000000-0008-0000-08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783" name="Text Box 16">
          <a:extLst>
            <a:ext uri="{FF2B5EF4-FFF2-40B4-BE49-F238E27FC236}">
              <a16:creationId xmlns:a16="http://schemas.microsoft.com/office/drawing/2014/main" id="{00000000-0008-0000-08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784" name="Text Box 17">
          <a:extLst>
            <a:ext uri="{FF2B5EF4-FFF2-40B4-BE49-F238E27FC236}">
              <a16:creationId xmlns:a16="http://schemas.microsoft.com/office/drawing/2014/main" id="{00000000-0008-0000-08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785" name="Text Box 18">
          <a:extLst>
            <a:ext uri="{FF2B5EF4-FFF2-40B4-BE49-F238E27FC236}">
              <a16:creationId xmlns:a16="http://schemas.microsoft.com/office/drawing/2014/main" id="{00000000-0008-0000-08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786" name="Text Box 19">
          <a:extLst>
            <a:ext uri="{FF2B5EF4-FFF2-40B4-BE49-F238E27FC236}">
              <a16:creationId xmlns:a16="http://schemas.microsoft.com/office/drawing/2014/main" id="{00000000-0008-0000-08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87" name="Text Box 15">
          <a:extLst>
            <a:ext uri="{FF2B5EF4-FFF2-40B4-BE49-F238E27FC236}">
              <a16:creationId xmlns:a16="http://schemas.microsoft.com/office/drawing/2014/main" id="{00000000-0008-0000-08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88" name="Text Box 15">
          <a:extLst>
            <a:ext uri="{FF2B5EF4-FFF2-40B4-BE49-F238E27FC236}">
              <a16:creationId xmlns:a16="http://schemas.microsoft.com/office/drawing/2014/main" id="{00000000-0008-0000-08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89" name="Text Box 15">
          <a:extLst>
            <a:ext uri="{FF2B5EF4-FFF2-40B4-BE49-F238E27FC236}">
              <a16:creationId xmlns:a16="http://schemas.microsoft.com/office/drawing/2014/main" id="{00000000-0008-0000-08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2" name="Text Box 15">
          <a:extLst>
            <a:ext uri="{FF2B5EF4-FFF2-40B4-BE49-F238E27FC236}">
              <a16:creationId xmlns:a16="http://schemas.microsoft.com/office/drawing/2014/main" id="{00000000-0008-0000-08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3" name="Text Box 15">
          <a:extLst>
            <a:ext uri="{FF2B5EF4-FFF2-40B4-BE49-F238E27FC236}">
              <a16:creationId xmlns:a16="http://schemas.microsoft.com/office/drawing/2014/main" id="{00000000-0008-0000-08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4" name="Text Box 15">
          <a:extLst>
            <a:ext uri="{FF2B5EF4-FFF2-40B4-BE49-F238E27FC236}">
              <a16:creationId xmlns:a16="http://schemas.microsoft.com/office/drawing/2014/main" id="{00000000-0008-0000-08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5" name="Text Box 15">
          <a:extLst>
            <a:ext uri="{FF2B5EF4-FFF2-40B4-BE49-F238E27FC236}">
              <a16:creationId xmlns:a16="http://schemas.microsoft.com/office/drawing/2014/main" id="{00000000-0008-0000-08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6" name="Text Box 15">
          <a:extLst>
            <a:ext uri="{FF2B5EF4-FFF2-40B4-BE49-F238E27FC236}">
              <a16:creationId xmlns:a16="http://schemas.microsoft.com/office/drawing/2014/main" id="{00000000-0008-0000-08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7" name="Text Box 15">
          <a:extLst>
            <a:ext uri="{FF2B5EF4-FFF2-40B4-BE49-F238E27FC236}">
              <a16:creationId xmlns:a16="http://schemas.microsoft.com/office/drawing/2014/main" id="{00000000-0008-0000-08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8" name="Text Box 15">
          <a:extLst>
            <a:ext uri="{FF2B5EF4-FFF2-40B4-BE49-F238E27FC236}">
              <a16:creationId xmlns:a16="http://schemas.microsoft.com/office/drawing/2014/main" id="{00000000-0008-0000-08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9" name="Text Box 15">
          <a:extLst>
            <a:ext uri="{FF2B5EF4-FFF2-40B4-BE49-F238E27FC236}">
              <a16:creationId xmlns:a16="http://schemas.microsoft.com/office/drawing/2014/main" id="{00000000-0008-0000-08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0" name="Text Box 15">
          <a:extLst>
            <a:ext uri="{FF2B5EF4-FFF2-40B4-BE49-F238E27FC236}">
              <a16:creationId xmlns:a16="http://schemas.microsoft.com/office/drawing/2014/main" id="{00000000-0008-0000-08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1" name="Text Box 15">
          <a:extLst>
            <a:ext uri="{FF2B5EF4-FFF2-40B4-BE49-F238E27FC236}">
              <a16:creationId xmlns:a16="http://schemas.microsoft.com/office/drawing/2014/main" id="{00000000-0008-0000-08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2" name="Text Box 15">
          <a:extLst>
            <a:ext uri="{FF2B5EF4-FFF2-40B4-BE49-F238E27FC236}">
              <a16:creationId xmlns:a16="http://schemas.microsoft.com/office/drawing/2014/main" id="{00000000-0008-0000-08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3" name="Text Box 15">
          <a:extLst>
            <a:ext uri="{FF2B5EF4-FFF2-40B4-BE49-F238E27FC236}">
              <a16:creationId xmlns:a16="http://schemas.microsoft.com/office/drawing/2014/main" id="{00000000-0008-0000-08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4" name="Text Box 15">
          <a:extLst>
            <a:ext uri="{FF2B5EF4-FFF2-40B4-BE49-F238E27FC236}">
              <a16:creationId xmlns:a16="http://schemas.microsoft.com/office/drawing/2014/main" id="{00000000-0008-0000-08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5" name="Text Box 15">
          <a:extLst>
            <a:ext uri="{FF2B5EF4-FFF2-40B4-BE49-F238E27FC236}">
              <a16:creationId xmlns:a16="http://schemas.microsoft.com/office/drawing/2014/main" id="{00000000-0008-0000-08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6" name="Text Box 15">
          <a:extLst>
            <a:ext uri="{FF2B5EF4-FFF2-40B4-BE49-F238E27FC236}">
              <a16:creationId xmlns:a16="http://schemas.microsoft.com/office/drawing/2014/main" id="{00000000-0008-0000-08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7" name="Text Box 15">
          <a:extLst>
            <a:ext uri="{FF2B5EF4-FFF2-40B4-BE49-F238E27FC236}">
              <a16:creationId xmlns:a16="http://schemas.microsoft.com/office/drawing/2014/main" id="{00000000-0008-0000-08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8" name="Text Box 15">
          <a:extLst>
            <a:ext uri="{FF2B5EF4-FFF2-40B4-BE49-F238E27FC236}">
              <a16:creationId xmlns:a16="http://schemas.microsoft.com/office/drawing/2014/main" id="{00000000-0008-0000-08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9" name="Text Box 15">
          <a:extLst>
            <a:ext uri="{FF2B5EF4-FFF2-40B4-BE49-F238E27FC236}">
              <a16:creationId xmlns:a16="http://schemas.microsoft.com/office/drawing/2014/main" id="{00000000-0008-0000-08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0" name="Text Box 15">
          <a:extLst>
            <a:ext uri="{FF2B5EF4-FFF2-40B4-BE49-F238E27FC236}">
              <a16:creationId xmlns:a16="http://schemas.microsoft.com/office/drawing/2014/main" id="{00000000-0008-0000-08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1" name="Text Box 15">
          <a:extLst>
            <a:ext uri="{FF2B5EF4-FFF2-40B4-BE49-F238E27FC236}">
              <a16:creationId xmlns:a16="http://schemas.microsoft.com/office/drawing/2014/main" id="{00000000-0008-0000-08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2" name="Text Box 15">
          <a:extLst>
            <a:ext uri="{FF2B5EF4-FFF2-40B4-BE49-F238E27FC236}">
              <a16:creationId xmlns:a16="http://schemas.microsoft.com/office/drawing/2014/main" id="{00000000-0008-0000-08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3" name="Text Box 15">
          <a:extLst>
            <a:ext uri="{FF2B5EF4-FFF2-40B4-BE49-F238E27FC236}">
              <a16:creationId xmlns:a16="http://schemas.microsoft.com/office/drawing/2014/main" id="{00000000-0008-0000-08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4" name="Text Box 15">
          <a:extLst>
            <a:ext uri="{FF2B5EF4-FFF2-40B4-BE49-F238E27FC236}">
              <a16:creationId xmlns:a16="http://schemas.microsoft.com/office/drawing/2014/main" id="{00000000-0008-0000-08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5" name="Text Box 15">
          <a:extLst>
            <a:ext uri="{FF2B5EF4-FFF2-40B4-BE49-F238E27FC236}">
              <a16:creationId xmlns:a16="http://schemas.microsoft.com/office/drawing/2014/main" id="{00000000-0008-0000-08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6" name="Text Box 15">
          <a:extLst>
            <a:ext uri="{FF2B5EF4-FFF2-40B4-BE49-F238E27FC236}">
              <a16:creationId xmlns:a16="http://schemas.microsoft.com/office/drawing/2014/main" id="{00000000-0008-0000-08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7" name="Text Box 15">
          <a:extLst>
            <a:ext uri="{FF2B5EF4-FFF2-40B4-BE49-F238E27FC236}">
              <a16:creationId xmlns:a16="http://schemas.microsoft.com/office/drawing/2014/main" id="{00000000-0008-0000-08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8" name="Text Box 15">
          <a:extLst>
            <a:ext uri="{FF2B5EF4-FFF2-40B4-BE49-F238E27FC236}">
              <a16:creationId xmlns:a16="http://schemas.microsoft.com/office/drawing/2014/main" id="{00000000-0008-0000-08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9" name="Text Box 15">
          <a:extLst>
            <a:ext uri="{FF2B5EF4-FFF2-40B4-BE49-F238E27FC236}">
              <a16:creationId xmlns:a16="http://schemas.microsoft.com/office/drawing/2014/main" id="{00000000-0008-0000-08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0" name="Text Box 15">
          <a:extLst>
            <a:ext uri="{FF2B5EF4-FFF2-40B4-BE49-F238E27FC236}">
              <a16:creationId xmlns:a16="http://schemas.microsoft.com/office/drawing/2014/main" id="{00000000-0008-0000-08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1" name="Text Box 15">
          <a:extLst>
            <a:ext uri="{FF2B5EF4-FFF2-40B4-BE49-F238E27FC236}">
              <a16:creationId xmlns:a16="http://schemas.microsoft.com/office/drawing/2014/main" id="{00000000-0008-0000-08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2" name="Text Box 15">
          <a:extLst>
            <a:ext uri="{FF2B5EF4-FFF2-40B4-BE49-F238E27FC236}">
              <a16:creationId xmlns:a16="http://schemas.microsoft.com/office/drawing/2014/main" id="{00000000-0008-0000-08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3" name="Text Box 15">
          <a:extLst>
            <a:ext uri="{FF2B5EF4-FFF2-40B4-BE49-F238E27FC236}">
              <a16:creationId xmlns:a16="http://schemas.microsoft.com/office/drawing/2014/main" id="{00000000-0008-0000-08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4" name="Text Box 15">
          <a:extLst>
            <a:ext uri="{FF2B5EF4-FFF2-40B4-BE49-F238E27FC236}">
              <a16:creationId xmlns:a16="http://schemas.microsoft.com/office/drawing/2014/main" id="{00000000-0008-0000-08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5" name="Text Box 15">
          <a:extLst>
            <a:ext uri="{FF2B5EF4-FFF2-40B4-BE49-F238E27FC236}">
              <a16:creationId xmlns:a16="http://schemas.microsoft.com/office/drawing/2014/main" id="{00000000-0008-0000-08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6" name="Text Box 15">
          <a:extLst>
            <a:ext uri="{FF2B5EF4-FFF2-40B4-BE49-F238E27FC236}">
              <a16:creationId xmlns:a16="http://schemas.microsoft.com/office/drawing/2014/main" id="{00000000-0008-0000-08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7" name="Text Box 15">
          <a:extLst>
            <a:ext uri="{FF2B5EF4-FFF2-40B4-BE49-F238E27FC236}">
              <a16:creationId xmlns:a16="http://schemas.microsoft.com/office/drawing/2014/main" id="{00000000-0008-0000-08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8" name="Text Box 15">
          <a:extLst>
            <a:ext uri="{FF2B5EF4-FFF2-40B4-BE49-F238E27FC236}">
              <a16:creationId xmlns:a16="http://schemas.microsoft.com/office/drawing/2014/main" id="{00000000-0008-0000-08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9" name="Text Box 15">
          <a:extLst>
            <a:ext uri="{FF2B5EF4-FFF2-40B4-BE49-F238E27FC236}">
              <a16:creationId xmlns:a16="http://schemas.microsoft.com/office/drawing/2014/main" id="{00000000-0008-0000-08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0" name="Text Box 15">
          <a:extLst>
            <a:ext uri="{FF2B5EF4-FFF2-40B4-BE49-F238E27FC236}">
              <a16:creationId xmlns:a16="http://schemas.microsoft.com/office/drawing/2014/main" id="{00000000-0008-0000-08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1" name="Text Box 15">
          <a:extLst>
            <a:ext uri="{FF2B5EF4-FFF2-40B4-BE49-F238E27FC236}">
              <a16:creationId xmlns:a16="http://schemas.microsoft.com/office/drawing/2014/main" id="{00000000-0008-0000-08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2" name="Text Box 15">
          <a:extLst>
            <a:ext uri="{FF2B5EF4-FFF2-40B4-BE49-F238E27FC236}">
              <a16:creationId xmlns:a16="http://schemas.microsoft.com/office/drawing/2014/main" id="{00000000-0008-0000-08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3" name="Text Box 15">
          <a:extLst>
            <a:ext uri="{FF2B5EF4-FFF2-40B4-BE49-F238E27FC236}">
              <a16:creationId xmlns:a16="http://schemas.microsoft.com/office/drawing/2014/main" id="{00000000-0008-0000-08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4" name="Text Box 15">
          <a:extLst>
            <a:ext uri="{FF2B5EF4-FFF2-40B4-BE49-F238E27FC236}">
              <a16:creationId xmlns:a16="http://schemas.microsoft.com/office/drawing/2014/main" id="{00000000-0008-0000-08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6" name="Text Box 16">
          <a:extLst>
            <a:ext uri="{FF2B5EF4-FFF2-40B4-BE49-F238E27FC236}">
              <a16:creationId xmlns:a16="http://schemas.microsoft.com/office/drawing/2014/main" id="{FDE59AE3-B891-4E3A-96C1-3FD0B9A3AEC4}"/>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7" name="Text Box 17">
          <a:extLst>
            <a:ext uri="{FF2B5EF4-FFF2-40B4-BE49-F238E27FC236}">
              <a16:creationId xmlns:a16="http://schemas.microsoft.com/office/drawing/2014/main" id="{C5D4FF63-D4E3-40BE-B327-2AFBDA2D5BAF}"/>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8" name="Text Box 18">
          <a:extLst>
            <a:ext uri="{FF2B5EF4-FFF2-40B4-BE49-F238E27FC236}">
              <a16:creationId xmlns:a16="http://schemas.microsoft.com/office/drawing/2014/main" id="{C1999948-DA08-439D-9857-6BCCA0AF0483}"/>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9" name="Text Box 19">
          <a:extLst>
            <a:ext uri="{FF2B5EF4-FFF2-40B4-BE49-F238E27FC236}">
              <a16:creationId xmlns:a16="http://schemas.microsoft.com/office/drawing/2014/main" id="{54F439E5-B9A8-46CC-80D8-540B4091A50E}"/>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1" name="Text Box 15">
          <a:extLst>
            <a:ext uri="{FF2B5EF4-FFF2-40B4-BE49-F238E27FC236}">
              <a16:creationId xmlns:a16="http://schemas.microsoft.com/office/drawing/2014/main" id="{691E7CF6-19B5-4BFE-9485-6AFC2DE6B57F}"/>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2" name="Text Box 15">
          <a:extLst>
            <a:ext uri="{FF2B5EF4-FFF2-40B4-BE49-F238E27FC236}">
              <a16:creationId xmlns:a16="http://schemas.microsoft.com/office/drawing/2014/main" id="{E14CEE29-1BA5-4940-A1EC-3A26F3C33B6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3" name="Text Box 15">
          <a:extLst>
            <a:ext uri="{FF2B5EF4-FFF2-40B4-BE49-F238E27FC236}">
              <a16:creationId xmlns:a16="http://schemas.microsoft.com/office/drawing/2014/main" id="{EE979E06-0568-40A1-9FE4-8239C5541AB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4" name="Text Box 15">
          <a:extLst>
            <a:ext uri="{FF2B5EF4-FFF2-40B4-BE49-F238E27FC236}">
              <a16:creationId xmlns:a16="http://schemas.microsoft.com/office/drawing/2014/main" id="{E43A03EA-6D9A-448B-A494-1857B15772B5}"/>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5" name="Text Box 15">
          <a:extLst>
            <a:ext uri="{FF2B5EF4-FFF2-40B4-BE49-F238E27FC236}">
              <a16:creationId xmlns:a16="http://schemas.microsoft.com/office/drawing/2014/main" id="{AFC7E511-3141-4D1C-A69F-4C7029A6CCEF}"/>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6" name="Text Box 15">
          <a:extLst>
            <a:ext uri="{FF2B5EF4-FFF2-40B4-BE49-F238E27FC236}">
              <a16:creationId xmlns:a16="http://schemas.microsoft.com/office/drawing/2014/main" id="{F11743A4-E593-4DFE-97A3-66AA753921A2}"/>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7" name="Text Box 15">
          <a:extLst>
            <a:ext uri="{FF2B5EF4-FFF2-40B4-BE49-F238E27FC236}">
              <a16:creationId xmlns:a16="http://schemas.microsoft.com/office/drawing/2014/main" id="{33048C28-6730-4175-B6A0-4BD96F947BCC}"/>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8" name="Text Box 15">
          <a:extLst>
            <a:ext uri="{FF2B5EF4-FFF2-40B4-BE49-F238E27FC236}">
              <a16:creationId xmlns:a16="http://schemas.microsoft.com/office/drawing/2014/main" id="{9186363C-28D6-4B17-AB15-6FF218E845FC}"/>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9" name="Text Box 15">
          <a:extLst>
            <a:ext uri="{FF2B5EF4-FFF2-40B4-BE49-F238E27FC236}">
              <a16:creationId xmlns:a16="http://schemas.microsoft.com/office/drawing/2014/main" id="{00DA3DEA-13CA-46D1-8E50-2F4460BE32B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0" name="Text Box 15">
          <a:extLst>
            <a:ext uri="{FF2B5EF4-FFF2-40B4-BE49-F238E27FC236}">
              <a16:creationId xmlns:a16="http://schemas.microsoft.com/office/drawing/2014/main" id="{AC767F64-1744-4A84-A7C9-1B1EC287F95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1" name="Text Box 15">
          <a:extLst>
            <a:ext uri="{FF2B5EF4-FFF2-40B4-BE49-F238E27FC236}">
              <a16:creationId xmlns:a16="http://schemas.microsoft.com/office/drawing/2014/main" id="{DCE21828-4020-4402-9E9C-7145128DE02B}"/>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2" name="Text Box 15">
          <a:extLst>
            <a:ext uri="{FF2B5EF4-FFF2-40B4-BE49-F238E27FC236}">
              <a16:creationId xmlns:a16="http://schemas.microsoft.com/office/drawing/2014/main" id="{668ADA94-7A35-45C1-935D-249B38046969}"/>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3" name="Text Box 15">
          <a:extLst>
            <a:ext uri="{FF2B5EF4-FFF2-40B4-BE49-F238E27FC236}">
              <a16:creationId xmlns:a16="http://schemas.microsoft.com/office/drawing/2014/main" id="{F30CEF02-F038-4BDB-8144-90DB95B34931}"/>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4" name="Text Box 15">
          <a:extLst>
            <a:ext uri="{FF2B5EF4-FFF2-40B4-BE49-F238E27FC236}">
              <a16:creationId xmlns:a16="http://schemas.microsoft.com/office/drawing/2014/main" id="{E1BED205-4C9D-4350-9228-67B0EF103AA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55" name="Text Box 16">
          <a:extLst>
            <a:ext uri="{FF2B5EF4-FFF2-40B4-BE49-F238E27FC236}">
              <a16:creationId xmlns:a16="http://schemas.microsoft.com/office/drawing/2014/main" id="{3756099E-0B3A-4580-A693-CB268E8A2A43}"/>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56" name="Text Box 17">
          <a:extLst>
            <a:ext uri="{FF2B5EF4-FFF2-40B4-BE49-F238E27FC236}">
              <a16:creationId xmlns:a16="http://schemas.microsoft.com/office/drawing/2014/main" id="{193F99BC-A28B-417D-B64B-D846ADDADA04}"/>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57" name="Text Box 18">
          <a:extLst>
            <a:ext uri="{FF2B5EF4-FFF2-40B4-BE49-F238E27FC236}">
              <a16:creationId xmlns:a16="http://schemas.microsoft.com/office/drawing/2014/main" id="{4E1EED1C-3614-48BD-92AC-241B93FF81F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58" name="Text Box 19">
          <a:extLst>
            <a:ext uri="{FF2B5EF4-FFF2-40B4-BE49-F238E27FC236}">
              <a16:creationId xmlns:a16="http://schemas.microsoft.com/office/drawing/2014/main" id="{3F92A17F-0D59-4870-ADE9-A0EF3D1543DF}"/>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9" name="Text Box 15">
          <a:extLst>
            <a:ext uri="{FF2B5EF4-FFF2-40B4-BE49-F238E27FC236}">
              <a16:creationId xmlns:a16="http://schemas.microsoft.com/office/drawing/2014/main" id="{4752736A-A4E6-4BF8-B8F4-77F1152A31C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60" name="Text Box 16">
          <a:extLst>
            <a:ext uri="{FF2B5EF4-FFF2-40B4-BE49-F238E27FC236}">
              <a16:creationId xmlns:a16="http://schemas.microsoft.com/office/drawing/2014/main" id="{80BFC7DE-0E64-4E16-84F2-518C64D7ACE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61" name="Text Box 17">
          <a:extLst>
            <a:ext uri="{FF2B5EF4-FFF2-40B4-BE49-F238E27FC236}">
              <a16:creationId xmlns:a16="http://schemas.microsoft.com/office/drawing/2014/main" id="{99A154F8-1E23-4617-97DE-1D72D97142C2}"/>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62" name="Text Box 18">
          <a:extLst>
            <a:ext uri="{FF2B5EF4-FFF2-40B4-BE49-F238E27FC236}">
              <a16:creationId xmlns:a16="http://schemas.microsoft.com/office/drawing/2014/main" id="{01E76A04-73BE-4747-8728-4C1D87372135}"/>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63" name="Text Box 19">
          <a:extLst>
            <a:ext uri="{FF2B5EF4-FFF2-40B4-BE49-F238E27FC236}">
              <a16:creationId xmlns:a16="http://schemas.microsoft.com/office/drawing/2014/main" id="{EC95AC13-5814-4D62-96AE-C2737285380E}"/>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4" name="Text Box 15">
          <a:extLst>
            <a:ext uri="{FF2B5EF4-FFF2-40B4-BE49-F238E27FC236}">
              <a16:creationId xmlns:a16="http://schemas.microsoft.com/office/drawing/2014/main" id="{A018EE73-DA9D-4377-8FB9-22AAC68CA46B}"/>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5" name="Text Box 15">
          <a:extLst>
            <a:ext uri="{FF2B5EF4-FFF2-40B4-BE49-F238E27FC236}">
              <a16:creationId xmlns:a16="http://schemas.microsoft.com/office/drawing/2014/main" id="{C02E1291-C7C6-4D3E-A4E6-A8DEF13BCFAE}"/>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6" name="Text Box 15">
          <a:extLst>
            <a:ext uri="{FF2B5EF4-FFF2-40B4-BE49-F238E27FC236}">
              <a16:creationId xmlns:a16="http://schemas.microsoft.com/office/drawing/2014/main" id="{A22CA2AE-D619-44B7-9069-3B58B99E3A2F}"/>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7" name="Text Box 15">
          <a:extLst>
            <a:ext uri="{FF2B5EF4-FFF2-40B4-BE49-F238E27FC236}">
              <a16:creationId xmlns:a16="http://schemas.microsoft.com/office/drawing/2014/main" id="{5BF285FA-258A-4649-818D-C7CABB5DE9D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8" name="Text Box 15">
          <a:extLst>
            <a:ext uri="{FF2B5EF4-FFF2-40B4-BE49-F238E27FC236}">
              <a16:creationId xmlns:a16="http://schemas.microsoft.com/office/drawing/2014/main" id="{34D7B05C-B83F-474D-8C4A-FC8E06838266}"/>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9" name="Text Box 15">
          <a:extLst>
            <a:ext uri="{FF2B5EF4-FFF2-40B4-BE49-F238E27FC236}">
              <a16:creationId xmlns:a16="http://schemas.microsoft.com/office/drawing/2014/main" id="{181BB5E6-A5DE-439A-BDAD-B513BC66F91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0" name="Text Box 15">
          <a:extLst>
            <a:ext uri="{FF2B5EF4-FFF2-40B4-BE49-F238E27FC236}">
              <a16:creationId xmlns:a16="http://schemas.microsoft.com/office/drawing/2014/main" id="{8E46A33B-7E95-4959-BE22-536858BCEA4B}"/>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1" name="Text Box 15">
          <a:extLst>
            <a:ext uri="{FF2B5EF4-FFF2-40B4-BE49-F238E27FC236}">
              <a16:creationId xmlns:a16="http://schemas.microsoft.com/office/drawing/2014/main" id="{ADE16B06-E0EB-4495-AF79-3700F5BCFB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2" name="Text Box 15">
          <a:extLst>
            <a:ext uri="{FF2B5EF4-FFF2-40B4-BE49-F238E27FC236}">
              <a16:creationId xmlns:a16="http://schemas.microsoft.com/office/drawing/2014/main" id="{09BAA5E0-9302-435E-9516-294AA2D338C3}"/>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3" name="Text Box 15">
          <a:extLst>
            <a:ext uri="{FF2B5EF4-FFF2-40B4-BE49-F238E27FC236}">
              <a16:creationId xmlns:a16="http://schemas.microsoft.com/office/drawing/2014/main" id="{3DF8069B-482B-4372-9A3F-67A29DB39505}"/>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4" name="Text Box 15">
          <a:extLst>
            <a:ext uri="{FF2B5EF4-FFF2-40B4-BE49-F238E27FC236}">
              <a16:creationId xmlns:a16="http://schemas.microsoft.com/office/drawing/2014/main" id="{EB0B5F15-E02D-4FA0-9C23-0973C44AB917}"/>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5" name="Text Box 15">
          <a:extLst>
            <a:ext uri="{FF2B5EF4-FFF2-40B4-BE49-F238E27FC236}">
              <a16:creationId xmlns:a16="http://schemas.microsoft.com/office/drawing/2014/main" id="{75BE8616-08AA-45F4-99D7-19B8E09C456E}"/>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6" name="Text Box 15">
          <a:extLst>
            <a:ext uri="{FF2B5EF4-FFF2-40B4-BE49-F238E27FC236}">
              <a16:creationId xmlns:a16="http://schemas.microsoft.com/office/drawing/2014/main" id="{6077509C-6532-4FBC-AA3F-7CDBD98117DB}"/>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7" name="Text Box 15">
          <a:extLst>
            <a:ext uri="{FF2B5EF4-FFF2-40B4-BE49-F238E27FC236}">
              <a16:creationId xmlns:a16="http://schemas.microsoft.com/office/drawing/2014/main" id="{6E34CD71-CB94-4C8A-B188-42E0F40C8064}"/>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8" name="Text Box 15">
          <a:extLst>
            <a:ext uri="{FF2B5EF4-FFF2-40B4-BE49-F238E27FC236}">
              <a16:creationId xmlns:a16="http://schemas.microsoft.com/office/drawing/2014/main" id="{F9115076-B240-4834-A42B-C85AA7C0CB45}"/>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9" name="Text Box 15">
          <a:extLst>
            <a:ext uri="{FF2B5EF4-FFF2-40B4-BE49-F238E27FC236}">
              <a16:creationId xmlns:a16="http://schemas.microsoft.com/office/drawing/2014/main" id="{AACDDDDA-FDDA-42CD-B055-E22E1BF65D53}"/>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0" name="Text Box 15">
          <a:extLst>
            <a:ext uri="{FF2B5EF4-FFF2-40B4-BE49-F238E27FC236}">
              <a16:creationId xmlns:a16="http://schemas.microsoft.com/office/drawing/2014/main" id="{87388FFD-C520-4080-B624-C295818A37EC}"/>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1" name="Text Box 15">
          <a:extLst>
            <a:ext uri="{FF2B5EF4-FFF2-40B4-BE49-F238E27FC236}">
              <a16:creationId xmlns:a16="http://schemas.microsoft.com/office/drawing/2014/main" id="{6CB9B6F8-0DC4-4C43-A162-8725B1718741}"/>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2" name="Text Box 15">
          <a:extLst>
            <a:ext uri="{FF2B5EF4-FFF2-40B4-BE49-F238E27FC236}">
              <a16:creationId xmlns:a16="http://schemas.microsoft.com/office/drawing/2014/main" id="{273357D3-7A64-4F16-B313-AD59983014EF}"/>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3" name="Text Box 15">
          <a:extLst>
            <a:ext uri="{FF2B5EF4-FFF2-40B4-BE49-F238E27FC236}">
              <a16:creationId xmlns:a16="http://schemas.microsoft.com/office/drawing/2014/main" id="{6BD92950-F9DC-442A-8E93-FE43F5355202}"/>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4" name="Text Box 15">
          <a:extLst>
            <a:ext uri="{FF2B5EF4-FFF2-40B4-BE49-F238E27FC236}">
              <a16:creationId xmlns:a16="http://schemas.microsoft.com/office/drawing/2014/main" id="{359D6DFE-D390-4B2F-9B8A-FB75A676CD9F}"/>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5" name="Text Box 15">
          <a:extLst>
            <a:ext uri="{FF2B5EF4-FFF2-40B4-BE49-F238E27FC236}">
              <a16:creationId xmlns:a16="http://schemas.microsoft.com/office/drawing/2014/main" id="{12C4BD82-D93E-4FE1-A2DC-4DB35399E0B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6" name="Text Box 15">
          <a:extLst>
            <a:ext uri="{FF2B5EF4-FFF2-40B4-BE49-F238E27FC236}">
              <a16:creationId xmlns:a16="http://schemas.microsoft.com/office/drawing/2014/main" id="{A14E77F3-245C-43BE-810C-2B693A17F241}"/>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7" name="Text Box 15">
          <a:extLst>
            <a:ext uri="{FF2B5EF4-FFF2-40B4-BE49-F238E27FC236}">
              <a16:creationId xmlns:a16="http://schemas.microsoft.com/office/drawing/2014/main" id="{FF49780B-CE9E-4AAC-AB33-F00B01A83FAD}"/>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8" name="Text Box 15">
          <a:extLst>
            <a:ext uri="{FF2B5EF4-FFF2-40B4-BE49-F238E27FC236}">
              <a16:creationId xmlns:a16="http://schemas.microsoft.com/office/drawing/2014/main" id="{F5FB2AF6-F094-4135-A8DB-0990DA63D819}"/>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9" name="Text Box 15">
          <a:extLst>
            <a:ext uri="{FF2B5EF4-FFF2-40B4-BE49-F238E27FC236}">
              <a16:creationId xmlns:a16="http://schemas.microsoft.com/office/drawing/2014/main" id="{95F1FCD1-8A8B-4958-AA2F-DB75D8A20464}"/>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0" name="Text Box 15">
          <a:extLst>
            <a:ext uri="{FF2B5EF4-FFF2-40B4-BE49-F238E27FC236}">
              <a16:creationId xmlns:a16="http://schemas.microsoft.com/office/drawing/2014/main" id="{DA33260B-7C06-482E-A9B3-6FFA4680588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1" name="Text Box 15">
          <a:extLst>
            <a:ext uri="{FF2B5EF4-FFF2-40B4-BE49-F238E27FC236}">
              <a16:creationId xmlns:a16="http://schemas.microsoft.com/office/drawing/2014/main" id="{5AFE2F1C-8E06-4DCD-9800-F75CD70DDC48}"/>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2" name="Text Box 15">
          <a:extLst>
            <a:ext uri="{FF2B5EF4-FFF2-40B4-BE49-F238E27FC236}">
              <a16:creationId xmlns:a16="http://schemas.microsoft.com/office/drawing/2014/main" id="{0A8AE03F-BAAF-46FD-84B0-66E247A535C7}"/>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3" name="Text Box 15">
          <a:extLst>
            <a:ext uri="{FF2B5EF4-FFF2-40B4-BE49-F238E27FC236}">
              <a16:creationId xmlns:a16="http://schemas.microsoft.com/office/drawing/2014/main" id="{783D0C29-8614-499D-BF81-7E7A3A3AF7A5}"/>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4" name="Text Box 15">
          <a:extLst>
            <a:ext uri="{FF2B5EF4-FFF2-40B4-BE49-F238E27FC236}">
              <a16:creationId xmlns:a16="http://schemas.microsoft.com/office/drawing/2014/main" id="{67E15B7D-2155-4C68-9CBA-7B5159CF054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5" name="Text Box 15">
          <a:extLst>
            <a:ext uri="{FF2B5EF4-FFF2-40B4-BE49-F238E27FC236}">
              <a16:creationId xmlns:a16="http://schemas.microsoft.com/office/drawing/2014/main" id="{ABC0BE1B-2ABB-40D5-9C79-DB3B1671E7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6" name="Text Box 15">
          <a:extLst>
            <a:ext uri="{FF2B5EF4-FFF2-40B4-BE49-F238E27FC236}">
              <a16:creationId xmlns:a16="http://schemas.microsoft.com/office/drawing/2014/main" id="{D78C2553-3BCD-411D-9658-44FE1BCF979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7" name="Text Box 15">
          <a:extLst>
            <a:ext uri="{FF2B5EF4-FFF2-40B4-BE49-F238E27FC236}">
              <a16:creationId xmlns:a16="http://schemas.microsoft.com/office/drawing/2014/main" id="{EA7C01B9-76F3-4D9A-9815-518A5329E0F3}"/>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8" name="Text Box 15">
          <a:extLst>
            <a:ext uri="{FF2B5EF4-FFF2-40B4-BE49-F238E27FC236}">
              <a16:creationId xmlns:a16="http://schemas.microsoft.com/office/drawing/2014/main" id="{F0441770-7935-4422-93A5-955699DF26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9" name="Text Box 15">
          <a:extLst>
            <a:ext uri="{FF2B5EF4-FFF2-40B4-BE49-F238E27FC236}">
              <a16:creationId xmlns:a16="http://schemas.microsoft.com/office/drawing/2014/main" id="{ED9B24FD-AED3-44C1-9EA3-7B3614AFB084}"/>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0" name="Text Box 15">
          <a:extLst>
            <a:ext uri="{FF2B5EF4-FFF2-40B4-BE49-F238E27FC236}">
              <a16:creationId xmlns:a16="http://schemas.microsoft.com/office/drawing/2014/main" id="{C89F2425-34F8-425A-9A58-A20A2668049B}"/>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1" name="Text Box 15">
          <a:extLst>
            <a:ext uri="{FF2B5EF4-FFF2-40B4-BE49-F238E27FC236}">
              <a16:creationId xmlns:a16="http://schemas.microsoft.com/office/drawing/2014/main" id="{49C732D2-FC3B-4D00-AEC3-E3A4207C5549}"/>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2" name="Text Box 15">
          <a:extLst>
            <a:ext uri="{FF2B5EF4-FFF2-40B4-BE49-F238E27FC236}">
              <a16:creationId xmlns:a16="http://schemas.microsoft.com/office/drawing/2014/main" id="{468BF9AC-4219-467A-971B-FDA323D7E5AF}"/>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3" name="Text Box 15">
          <a:extLst>
            <a:ext uri="{FF2B5EF4-FFF2-40B4-BE49-F238E27FC236}">
              <a16:creationId xmlns:a16="http://schemas.microsoft.com/office/drawing/2014/main" id="{E9CE7785-A6BC-4284-8FD6-5AA6E2460CAA}"/>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4" name="Text Box 15">
          <a:extLst>
            <a:ext uri="{FF2B5EF4-FFF2-40B4-BE49-F238E27FC236}">
              <a16:creationId xmlns:a16="http://schemas.microsoft.com/office/drawing/2014/main" id="{83437C75-3EA5-4701-809E-10E0A2731CBF}"/>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5" name="Text Box 15">
          <a:extLst>
            <a:ext uri="{FF2B5EF4-FFF2-40B4-BE49-F238E27FC236}">
              <a16:creationId xmlns:a16="http://schemas.microsoft.com/office/drawing/2014/main" id="{7AB94A35-A331-42DB-A67A-B0C6B5FF5BE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6" name="Text Box 15">
          <a:extLst>
            <a:ext uri="{FF2B5EF4-FFF2-40B4-BE49-F238E27FC236}">
              <a16:creationId xmlns:a16="http://schemas.microsoft.com/office/drawing/2014/main" id="{6BE368A6-7C1E-4FA6-B203-12847467F4A9}"/>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7" name="Text Box 15">
          <a:extLst>
            <a:ext uri="{FF2B5EF4-FFF2-40B4-BE49-F238E27FC236}">
              <a16:creationId xmlns:a16="http://schemas.microsoft.com/office/drawing/2014/main" id="{C4EA8860-1AD9-4251-8F80-6F1FE7EF1D24}"/>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8" name="Text Box 15">
          <a:extLst>
            <a:ext uri="{FF2B5EF4-FFF2-40B4-BE49-F238E27FC236}">
              <a16:creationId xmlns:a16="http://schemas.microsoft.com/office/drawing/2014/main" id="{ED5622F1-CE9B-4986-A63A-B04EB600855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9" name="Text Box 15">
          <a:extLst>
            <a:ext uri="{FF2B5EF4-FFF2-40B4-BE49-F238E27FC236}">
              <a16:creationId xmlns:a16="http://schemas.microsoft.com/office/drawing/2014/main" id="{5597A182-EA0E-4F63-8FD3-45EE205AD221}"/>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0" name="Text Box 15">
          <a:extLst>
            <a:ext uri="{FF2B5EF4-FFF2-40B4-BE49-F238E27FC236}">
              <a16:creationId xmlns:a16="http://schemas.microsoft.com/office/drawing/2014/main" id="{21E84FF4-819B-42BB-BC13-95BD3C6A0BF4}"/>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1" name="Text Box 15">
          <a:extLst>
            <a:ext uri="{FF2B5EF4-FFF2-40B4-BE49-F238E27FC236}">
              <a16:creationId xmlns:a16="http://schemas.microsoft.com/office/drawing/2014/main" id="{2C959FB9-4D9A-4630-88FB-3AC04F98A9DA}"/>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2" name="Text Box 15">
          <a:extLst>
            <a:ext uri="{FF2B5EF4-FFF2-40B4-BE49-F238E27FC236}">
              <a16:creationId xmlns:a16="http://schemas.microsoft.com/office/drawing/2014/main" id="{8FC39962-C272-4ABA-B1B5-2DD32299EE88}"/>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3" name="Text Box 15">
          <a:extLst>
            <a:ext uri="{FF2B5EF4-FFF2-40B4-BE49-F238E27FC236}">
              <a16:creationId xmlns:a16="http://schemas.microsoft.com/office/drawing/2014/main" id="{152F9EC8-38F3-4795-A09D-5447937EDDFD}"/>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4" name="Text Box 15">
          <a:extLst>
            <a:ext uri="{FF2B5EF4-FFF2-40B4-BE49-F238E27FC236}">
              <a16:creationId xmlns:a16="http://schemas.microsoft.com/office/drawing/2014/main" id="{7E2F1A01-1E24-4DE4-8A3B-BFD1D72A4181}"/>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5" name="Text Box 15">
          <a:extLst>
            <a:ext uri="{FF2B5EF4-FFF2-40B4-BE49-F238E27FC236}">
              <a16:creationId xmlns:a16="http://schemas.microsoft.com/office/drawing/2014/main" id="{61ACC617-C01C-40F5-A1E0-4642DDD4400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6" name="Text Box 15">
          <a:extLst>
            <a:ext uri="{FF2B5EF4-FFF2-40B4-BE49-F238E27FC236}">
              <a16:creationId xmlns:a16="http://schemas.microsoft.com/office/drawing/2014/main" id="{40D4692D-EBA6-4FB1-AB7C-3C1B2859A02A}"/>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7" name="Text Box 15">
          <a:extLst>
            <a:ext uri="{FF2B5EF4-FFF2-40B4-BE49-F238E27FC236}">
              <a16:creationId xmlns:a16="http://schemas.microsoft.com/office/drawing/2014/main" id="{4CAC4C07-54AF-4F72-BA3A-C337D6D18C5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8" name="Text Box 15">
          <a:extLst>
            <a:ext uri="{FF2B5EF4-FFF2-40B4-BE49-F238E27FC236}">
              <a16:creationId xmlns:a16="http://schemas.microsoft.com/office/drawing/2014/main" id="{EB308372-ED7B-495C-BAEC-D9CBE553C78E}"/>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9" name="Text Box 15">
          <a:extLst>
            <a:ext uri="{FF2B5EF4-FFF2-40B4-BE49-F238E27FC236}">
              <a16:creationId xmlns:a16="http://schemas.microsoft.com/office/drawing/2014/main" id="{613F3C22-872B-4857-95F9-47007838870F}"/>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0" name="Text Box 15">
          <a:extLst>
            <a:ext uri="{FF2B5EF4-FFF2-40B4-BE49-F238E27FC236}">
              <a16:creationId xmlns:a16="http://schemas.microsoft.com/office/drawing/2014/main" id="{50FF0542-5AFF-4ADD-A3DF-12BAB0D33A72}"/>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1" name="Text Box 15">
          <a:extLst>
            <a:ext uri="{FF2B5EF4-FFF2-40B4-BE49-F238E27FC236}">
              <a16:creationId xmlns:a16="http://schemas.microsoft.com/office/drawing/2014/main" id="{9D4F2D9D-C2D7-4C3A-8CBD-47DFA11CCAB8}"/>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2" name="Text Box 15">
          <a:extLst>
            <a:ext uri="{FF2B5EF4-FFF2-40B4-BE49-F238E27FC236}">
              <a16:creationId xmlns:a16="http://schemas.microsoft.com/office/drawing/2014/main" id="{B839C9B7-7A8B-42EF-8D8A-4DAC41E204F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3" name="Text Box 15">
          <a:extLst>
            <a:ext uri="{FF2B5EF4-FFF2-40B4-BE49-F238E27FC236}">
              <a16:creationId xmlns:a16="http://schemas.microsoft.com/office/drawing/2014/main" id="{05F5D525-3422-40C5-9728-6941128CE8E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4" name="Text Box 15">
          <a:extLst>
            <a:ext uri="{FF2B5EF4-FFF2-40B4-BE49-F238E27FC236}">
              <a16:creationId xmlns:a16="http://schemas.microsoft.com/office/drawing/2014/main" id="{24969B08-84D3-4979-8CA0-94B4816450B1}"/>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5" name="Text Box 15">
          <a:extLst>
            <a:ext uri="{FF2B5EF4-FFF2-40B4-BE49-F238E27FC236}">
              <a16:creationId xmlns:a16="http://schemas.microsoft.com/office/drawing/2014/main" id="{67302B5A-800C-41EA-9F6E-F7065BDBF95D}"/>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6" name="Text Box 15">
          <a:extLst>
            <a:ext uri="{FF2B5EF4-FFF2-40B4-BE49-F238E27FC236}">
              <a16:creationId xmlns:a16="http://schemas.microsoft.com/office/drawing/2014/main" id="{9E39EA96-ACC7-4857-8B87-52C48EBDA3E4}"/>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7" name="Text Box 15">
          <a:extLst>
            <a:ext uri="{FF2B5EF4-FFF2-40B4-BE49-F238E27FC236}">
              <a16:creationId xmlns:a16="http://schemas.microsoft.com/office/drawing/2014/main" id="{5BDC2E1B-1D16-4B82-B3E2-14C98382BAC7}"/>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8" name="Text Box 15">
          <a:extLst>
            <a:ext uri="{FF2B5EF4-FFF2-40B4-BE49-F238E27FC236}">
              <a16:creationId xmlns:a16="http://schemas.microsoft.com/office/drawing/2014/main" id="{64835D8E-6917-474D-9C83-7CAF2330FEC7}"/>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9" name="Text Box 15">
          <a:extLst>
            <a:ext uri="{FF2B5EF4-FFF2-40B4-BE49-F238E27FC236}">
              <a16:creationId xmlns:a16="http://schemas.microsoft.com/office/drawing/2014/main" id="{36B11186-7CC0-42C7-B5CC-DDA751B1C98E}"/>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0" name="Text Box 15">
          <a:extLst>
            <a:ext uri="{FF2B5EF4-FFF2-40B4-BE49-F238E27FC236}">
              <a16:creationId xmlns:a16="http://schemas.microsoft.com/office/drawing/2014/main" id="{89851E37-E3AF-405D-8A2C-ADF54767BBB5}"/>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1" name="Text Box 15">
          <a:extLst>
            <a:ext uri="{FF2B5EF4-FFF2-40B4-BE49-F238E27FC236}">
              <a16:creationId xmlns:a16="http://schemas.microsoft.com/office/drawing/2014/main" id="{88D89AD3-A79C-445A-AD0E-DC1E2A58441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2" name="Text Box 15">
          <a:extLst>
            <a:ext uri="{FF2B5EF4-FFF2-40B4-BE49-F238E27FC236}">
              <a16:creationId xmlns:a16="http://schemas.microsoft.com/office/drawing/2014/main" id="{AF73FC57-1F4A-4781-9BEE-1727E1717111}"/>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3" name="Text Box 15">
          <a:extLst>
            <a:ext uri="{FF2B5EF4-FFF2-40B4-BE49-F238E27FC236}">
              <a16:creationId xmlns:a16="http://schemas.microsoft.com/office/drawing/2014/main" id="{7737E679-36E3-46B3-AAFF-8ACC9B521B3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4" name="Text Box 15">
          <a:extLst>
            <a:ext uri="{FF2B5EF4-FFF2-40B4-BE49-F238E27FC236}">
              <a16:creationId xmlns:a16="http://schemas.microsoft.com/office/drawing/2014/main" id="{463DC294-8DC0-476C-87B1-6BA5828C9D3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5" name="Text Box 15">
          <a:extLst>
            <a:ext uri="{FF2B5EF4-FFF2-40B4-BE49-F238E27FC236}">
              <a16:creationId xmlns:a16="http://schemas.microsoft.com/office/drawing/2014/main" id="{8DE6BC24-666B-4F59-A4A7-CD717DCFC108}"/>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6" name="Text Box 15">
          <a:extLst>
            <a:ext uri="{FF2B5EF4-FFF2-40B4-BE49-F238E27FC236}">
              <a16:creationId xmlns:a16="http://schemas.microsoft.com/office/drawing/2014/main" id="{E41299AF-2FB4-4305-8F3D-DF6E1510FCED}"/>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7" name="Text Box 15">
          <a:extLst>
            <a:ext uri="{FF2B5EF4-FFF2-40B4-BE49-F238E27FC236}">
              <a16:creationId xmlns:a16="http://schemas.microsoft.com/office/drawing/2014/main" id="{3DA53234-5BD4-4ED1-8A20-5AA6289270A9}"/>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8" name="Text Box 15">
          <a:extLst>
            <a:ext uri="{FF2B5EF4-FFF2-40B4-BE49-F238E27FC236}">
              <a16:creationId xmlns:a16="http://schemas.microsoft.com/office/drawing/2014/main" id="{DF31E241-4663-4684-B3B9-3947E59E987F}"/>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9" name="Text Box 15">
          <a:extLst>
            <a:ext uri="{FF2B5EF4-FFF2-40B4-BE49-F238E27FC236}">
              <a16:creationId xmlns:a16="http://schemas.microsoft.com/office/drawing/2014/main" id="{069318D1-ADF6-473C-B5AA-CBDEF5C49FB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0" name="Text Box 15">
          <a:extLst>
            <a:ext uri="{FF2B5EF4-FFF2-40B4-BE49-F238E27FC236}">
              <a16:creationId xmlns:a16="http://schemas.microsoft.com/office/drawing/2014/main" id="{DCA0AC8D-5393-489F-A0B1-8E79A47DD059}"/>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1" name="Text Box 15">
          <a:extLst>
            <a:ext uri="{FF2B5EF4-FFF2-40B4-BE49-F238E27FC236}">
              <a16:creationId xmlns:a16="http://schemas.microsoft.com/office/drawing/2014/main" id="{1E845AD1-6E25-457F-8C61-C8D030CBD762}"/>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2" name="Text Box 15">
          <a:extLst>
            <a:ext uri="{FF2B5EF4-FFF2-40B4-BE49-F238E27FC236}">
              <a16:creationId xmlns:a16="http://schemas.microsoft.com/office/drawing/2014/main" id="{B29DDC85-728C-4AEC-A63C-9C7BF545CA7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3" name="Text Box 15">
          <a:extLst>
            <a:ext uri="{FF2B5EF4-FFF2-40B4-BE49-F238E27FC236}">
              <a16:creationId xmlns:a16="http://schemas.microsoft.com/office/drawing/2014/main" id="{680A3CDB-F432-4137-97A5-545535F3033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4" name="Text Box 15">
          <a:extLst>
            <a:ext uri="{FF2B5EF4-FFF2-40B4-BE49-F238E27FC236}">
              <a16:creationId xmlns:a16="http://schemas.microsoft.com/office/drawing/2014/main" id="{6E659BCD-1335-4CCB-936B-CB3BCE63584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5" name="Text Box 15">
          <a:extLst>
            <a:ext uri="{FF2B5EF4-FFF2-40B4-BE49-F238E27FC236}">
              <a16:creationId xmlns:a16="http://schemas.microsoft.com/office/drawing/2014/main" id="{2368AD6F-3455-4E32-BCF0-88A1BD297B1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6" name="Text Box 15">
          <a:extLst>
            <a:ext uri="{FF2B5EF4-FFF2-40B4-BE49-F238E27FC236}">
              <a16:creationId xmlns:a16="http://schemas.microsoft.com/office/drawing/2014/main" id="{E91DD924-44B6-4BDF-AF88-BA7DC6DB8A02}"/>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7" name="Text Box 15">
          <a:extLst>
            <a:ext uri="{FF2B5EF4-FFF2-40B4-BE49-F238E27FC236}">
              <a16:creationId xmlns:a16="http://schemas.microsoft.com/office/drawing/2014/main" id="{D51A1FB2-8883-4643-841A-BB12FC39EE06}"/>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8" name="Text Box 15">
          <a:extLst>
            <a:ext uri="{FF2B5EF4-FFF2-40B4-BE49-F238E27FC236}">
              <a16:creationId xmlns:a16="http://schemas.microsoft.com/office/drawing/2014/main" id="{FA242669-D365-41D6-A9DF-69753C2A3D0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9" name="Text Box 15">
          <a:extLst>
            <a:ext uri="{FF2B5EF4-FFF2-40B4-BE49-F238E27FC236}">
              <a16:creationId xmlns:a16="http://schemas.microsoft.com/office/drawing/2014/main" id="{628555F2-C553-4C0D-B58C-7E4ACCA4497C}"/>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0" name="Text Box 15">
          <a:extLst>
            <a:ext uri="{FF2B5EF4-FFF2-40B4-BE49-F238E27FC236}">
              <a16:creationId xmlns:a16="http://schemas.microsoft.com/office/drawing/2014/main" id="{FB7653FD-0FC1-4F34-9E7B-0941CEF3A53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1" name="Text Box 15">
          <a:extLst>
            <a:ext uri="{FF2B5EF4-FFF2-40B4-BE49-F238E27FC236}">
              <a16:creationId xmlns:a16="http://schemas.microsoft.com/office/drawing/2014/main" id="{76CD8B3D-5C15-46CC-9A57-3F9913EA49DD}"/>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2" name="Text Box 15">
          <a:extLst>
            <a:ext uri="{FF2B5EF4-FFF2-40B4-BE49-F238E27FC236}">
              <a16:creationId xmlns:a16="http://schemas.microsoft.com/office/drawing/2014/main" id="{A58F5F05-66DF-4884-B377-0A236B41E5BF}"/>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3" name="Text Box 15">
          <a:extLst>
            <a:ext uri="{FF2B5EF4-FFF2-40B4-BE49-F238E27FC236}">
              <a16:creationId xmlns:a16="http://schemas.microsoft.com/office/drawing/2014/main" id="{70844FFF-9AC4-4B47-90FA-702739C26365}"/>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4" name="Text Box 15">
          <a:extLst>
            <a:ext uri="{FF2B5EF4-FFF2-40B4-BE49-F238E27FC236}">
              <a16:creationId xmlns:a16="http://schemas.microsoft.com/office/drawing/2014/main" id="{A8231C00-8C18-4662-B428-5D817F28858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5" name="Text Box 15">
          <a:extLst>
            <a:ext uri="{FF2B5EF4-FFF2-40B4-BE49-F238E27FC236}">
              <a16:creationId xmlns:a16="http://schemas.microsoft.com/office/drawing/2014/main" id="{3C3F0632-7830-4D5C-9377-66B57ECF222A}"/>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6" name="Text Box 15">
          <a:extLst>
            <a:ext uri="{FF2B5EF4-FFF2-40B4-BE49-F238E27FC236}">
              <a16:creationId xmlns:a16="http://schemas.microsoft.com/office/drawing/2014/main" id="{46DA2D5C-4398-4CCF-A6F2-49BBFFD5CD98}"/>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7" name="Text Box 15">
          <a:extLst>
            <a:ext uri="{FF2B5EF4-FFF2-40B4-BE49-F238E27FC236}">
              <a16:creationId xmlns:a16="http://schemas.microsoft.com/office/drawing/2014/main" id="{1BD95883-4E82-4CD7-8658-2EAE51A15661}"/>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8" name="Text Box 15">
          <a:extLst>
            <a:ext uri="{FF2B5EF4-FFF2-40B4-BE49-F238E27FC236}">
              <a16:creationId xmlns:a16="http://schemas.microsoft.com/office/drawing/2014/main" id="{DFA8FACE-B0DB-4D5F-812A-088F6D23A658}"/>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9" name="Text Box 15">
          <a:extLst>
            <a:ext uri="{FF2B5EF4-FFF2-40B4-BE49-F238E27FC236}">
              <a16:creationId xmlns:a16="http://schemas.microsoft.com/office/drawing/2014/main" id="{275A2F85-043E-4D14-AEB7-8322BF8410CF}"/>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0" name="Text Box 15">
          <a:extLst>
            <a:ext uri="{FF2B5EF4-FFF2-40B4-BE49-F238E27FC236}">
              <a16:creationId xmlns:a16="http://schemas.microsoft.com/office/drawing/2014/main" id="{C666A1D6-C7A0-455E-A258-DC37F885EBB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1" name="Text Box 15">
          <a:extLst>
            <a:ext uri="{FF2B5EF4-FFF2-40B4-BE49-F238E27FC236}">
              <a16:creationId xmlns:a16="http://schemas.microsoft.com/office/drawing/2014/main" id="{9F652D22-65C2-40F7-B637-6DD9A87FA134}"/>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2" name="Text Box 15">
          <a:extLst>
            <a:ext uri="{FF2B5EF4-FFF2-40B4-BE49-F238E27FC236}">
              <a16:creationId xmlns:a16="http://schemas.microsoft.com/office/drawing/2014/main" id="{ECD237A0-5823-480C-9C02-981F9BEED84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3" name="Text Box 15">
          <a:extLst>
            <a:ext uri="{FF2B5EF4-FFF2-40B4-BE49-F238E27FC236}">
              <a16:creationId xmlns:a16="http://schemas.microsoft.com/office/drawing/2014/main" id="{047B51D9-CD10-4EB1-A21E-91AB0784BAEA}"/>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4" name="Text Box 15">
          <a:extLst>
            <a:ext uri="{FF2B5EF4-FFF2-40B4-BE49-F238E27FC236}">
              <a16:creationId xmlns:a16="http://schemas.microsoft.com/office/drawing/2014/main" id="{1074A60A-3B5B-423E-8921-D1DEBDDEAB49}"/>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5" name="Text Box 15">
          <a:extLst>
            <a:ext uri="{FF2B5EF4-FFF2-40B4-BE49-F238E27FC236}">
              <a16:creationId xmlns:a16="http://schemas.microsoft.com/office/drawing/2014/main" id="{0B994A7B-B903-480F-9865-5B7AB19B4537}"/>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6" name="Text Box 15">
          <a:extLst>
            <a:ext uri="{FF2B5EF4-FFF2-40B4-BE49-F238E27FC236}">
              <a16:creationId xmlns:a16="http://schemas.microsoft.com/office/drawing/2014/main" id="{2486008E-4DC3-469D-8E86-A0AF5615873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7" name="Text Box 15">
          <a:extLst>
            <a:ext uri="{FF2B5EF4-FFF2-40B4-BE49-F238E27FC236}">
              <a16:creationId xmlns:a16="http://schemas.microsoft.com/office/drawing/2014/main" id="{B55CCBCC-3E4B-4520-BA40-6BE625A0E5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8" name="Text Box 15">
          <a:extLst>
            <a:ext uri="{FF2B5EF4-FFF2-40B4-BE49-F238E27FC236}">
              <a16:creationId xmlns:a16="http://schemas.microsoft.com/office/drawing/2014/main" id="{F90CB116-2AE1-480E-BC21-E7A2CFA456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9" name="Text Box 15">
          <a:extLst>
            <a:ext uri="{FF2B5EF4-FFF2-40B4-BE49-F238E27FC236}">
              <a16:creationId xmlns:a16="http://schemas.microsoft.com/office/drawing/2014/main" id="{2BE03512-0F1D-4E0D-AB11-52E463028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0" name="Text Box 15">
          <a:extLst>
            <a:ext uri="{FF2B5EF4-FFF2-40B4-BE49-F238E27FC236}">
              <a16:creationId xmlns:a16="http://schemas.microsoft.com/office/drawing/2014/main" id="{3880EE9E-3542-470B-82C5-DB464533491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1" name="Text Box 15">
          <a:extLst>
            <a:ext uri="{FF2B5EF4-FFF2-40B4-BE49-F238E27FC236}">
              <a16:creationId xmlns:a16="http://schemas.microsoft.com/office/drawing/2014/main" id="{2195FA27-1F27-4ABA-98D2-DAA8C1E127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2" name="Text Box 15">
          <a:extLst>
            <a:ext uri="{FF2B5EF4-FFF2-40B4-BE49-F238E27FC236}">
              <a16:creationId xmlns:a16="http://schemas.microsoft.com/office/drawing/2014/main" id="{32669E5D-62D2-4A0E-BFDC-C8B75FE1F83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3" name="Text Box 15">
          <a:extLst>
            <a:ext uri="{FF2B5EF4-FFF2-40B4-BE49-F238E27FC236}">
              <a16:creationId xmlns:a16="http://schemas.microsoft.com/office/drawing/2014/main" id="{FA26A64E-4291-4F11-B2F5-531F1D8853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4" name="Text Box 15">
          <a:extLst>
            <a:ext uri="{FF2B5EF4-FFF2-40B4-BE49-F238E27FC236}">
              <a16:creationId xmlns:a16="http://schemas.microsoft.com/office/drawing/2014/main" id="{159A4C65-0D3D-485F-A054-03D47FC1D5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5" name="Text Box 15">
          <a:extLst>
            <a:ext uri="{FF2B5EF4-FFF2-40B4-BE49-F238E27FC236}">
              <a16:creationId xmlns:a16="http://schemas.microsoft.com/office/drawing/2014/main" id="{9DBC3219-18ED-4CAA-AC41-C5CBFC3CA1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6" name="Text Box 15">
          <a:extLst>
            <a:ext uri="{FF2B5EF4-FFF2-40B4-BE49-F238E27FC236}">
              <a16:creationId xmlns:a16="http://schemas.microsoft.com/office/drawing/2014/main" id="{EB06F04F-7DF4-4AAC-B081-B664CBA481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7" name="Text Box 15">
          <a:extLst>
            <a:ext uri="{FF2B5EF4-FFF2-40B4-BE49-F238E27FC236}">
              <a16:creationId xmlns:a16="http://schemas.microsoft.com/office/drawing/2014/main" id="{8631B87E-C3EC-465F-A2FE-1E02C573A79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8" name="Text Box 15">
          <a:extLst>
            <a:ext uri="{FF2B5EF4-FFF2-40B4-BE49-F238E27FC236}">
              <a16:creationId xmlns:a16="http://schemas.microsoft.com/office/drawing/2014/main" id="{6EA72DA0-A413-469B-B63F-2A792E6ED6B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9" name="Text Box 15">
          <a:extLst>
            <a:ext uri="{FF2B5EF4-FFF2-40B4-BE49-F238E27FC236}">
              <a16:creationId xmlns:a16="http://schemas.microsoft.com/office/drawing/2014/main" id="{F09D7873-24FF-4C21-AE0A-0D31D2AFA5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0" name="Text Box 15">
          <a:extLst>
            <a:ext uri="{FF2B5EF4-FFF2-40B4-BE49-F238E27FC236}">
              <a16:creationId xmlns:a16="http://schemas.microsoft.com/office/drawing/2014/main" id="{6B3CE350-95E3-475C-ABD0-3E624F99E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1" name="Text Box 15">
          <a:extLst>
            <a:ext uri="{FF2B5EF4-FFF2-40B4-BE49-F238E27FC236}">
              <a16:creationId xmlns:a16="http://schemas.microsoft.com/office/drawing/2014/main" id="{25C7AC85-DC9C-4E30-AF2B-B1B8C3622C3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2" name="Text Box 15">
          <a:extLst>
            <a:ext uri="{FF2B5EF4-FFF2-40B4-BE49-F238E27FC236}">
              <a16:creationId xmlns:a16="http://schemas.microsoft.com/office/drawing/2014/main" id="{93158C71-2951-4E26-AA00-89A728D3A95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3" name="Text Box 15">
          <a:extLst>
            <a:ext uri="{FF2B5EF4-FFF2-40B4-BE49-F238E27FC236}">
              <a16:creationId xmlns:a16="http://schemas.microsoft.com/office/drawing/2014/main" id="{2B972B13-21A4-40DD-8688-275E7B5374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4" name="Text Box 15">
          <a:extLst>
            <a:ext uri="{FF2B5EF4-FFF2-40B4-BE49-F238E27FC236}">
              <a16:creationId xmlns:a16="http://schemas.microsoft.com/office/drawing/2014/main" id="{CFC4E52E-4FE9-4989-BB86-B6447F5953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5" name="Text Box 15">
          <a:extLst>
            <a:ext uri="{FF2B5EF4-FFF2-40B4-BE49-F238E27FC236}">
              <a16:creationId xmlns:a16="http://schemas.microsoft.com/office/drawing/2014/main" id="{B4A93AFF-EA16-45D2-8C51-504F36CCC8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6" name="Text Box 15">
          <a:extLst>
            <a:ext uri="{FF2B5EF4-FFF2-40B4-BE49-F238E27FC236}">
              <a16:creationId xmlns:a16="http://schemas.microsoft.com/office/drawing/2014/main" id="{726409E4-7991-4218-8ED2-1B0ED7930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7" name="Text Box 15">
          <a:extLst>
            <a:ext uri="{FF2B5EF4-FFF2-40B4-BE49-F238E27FC236}">
              <a16:creationId xmlns:a16="http://schemas.microsoft.com/office/drawing/2014/main" id="{FB337DE6-4D44-41A5-B508-6D38D4F2B7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8" name="Text Box 15">
          <a:extLst>
            <a:ext uri="{FF2B5EF4-FFF2-40B4-BE49-F238E27FC236}">
              <a16:creationId xmlns:a16="http://schemas.microsoft.com/office/drawing/2014/main" id="{6C9B92EB-9B0A-4AA7-B33D-29DFCE6051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9" name="Text Box 15">
          <a:extLst>
            <a:ext uri="{FF2B5EF4-FFF2-40B4-BE49-F238E27FC236}">
              <a16:creationId xmlns:a16="http://schemas.microsoft.com/office/drawing/2014/main" id="{0F66EA2F-0452-415E-8E8A-A5AB8223FBF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0" name="Text Box 15">
          <a:extLst>
            <a:ext uri="{FF2B5EF4-FFF2-40B4-BE49-F238E27FC236}">
              <a16:creationId xmlns:a16="http://schemas.microsoft.com/office/drawing/2014/main" id="{0BDC3273-6449-4CDF-B867-E2AEE146CE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1" name="Text Box 15">
          <a:extLst>
            <a:ext uri="{FF2B5EF4-FFF2-40B4-BE49-F238E27FC236}">
              <a16:creationId xmlns:a16="http://schemas.microsoft.com/office/drawing/2014/main" id="{8F8E9E63-98EE-404D-A960-966925A0008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2" name="Text Box 15">
          <a:extLst>
            <a:ext uri="{FF2B5EF4-FFF2-40B4-BE49-F238E27FC236}">
              <a16:creationId xmlns:a16="http://schemas.microsoft.com/office/drawing/2014/main" id="{517119CB-6D71-4143-AFFB-28026CE919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3" name="Text Box 15">
          <a:extLst>
            <a:ext uri="{FF2B5EF4-FFF2-40B4-BE49-F238E27FC236}">
              <a16:creationId xmlns:a16="http://schemas.microsoft.com/office/drawing/2014/main" id="{A42CC875-021B-4533-8483-8EA3086E333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4" name="Text Box 15">
          <a:extLst>
            <a:ext uri="{FF2B5EF4-FFF2-40B4-BE49-F238E27FC236}">
              <a16:creationId xmlns:a16="http://schemas.microsoft.com/office/drawing/2014/main" id="{A89DF3D8-A80E-4248-B829-23918FEE21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5" name="Text Box 15">
          <a:extLst>
            <a:ext uri="{FF2B5EF4-FFF2-40B4-BE49-F238E27FC236}">
              <a16:creationId xmlns:a16="http://schemas.microsoft.com/office/drawing/2014/main" id="{76928A9A-B82E-4F08-87B5-1B09F57D461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6" name="Text Box 15">
          <a:extLst>
            <a:ext uri="{FF2B5EF4-FFF2-40B4-BE49-F238E27FC236}">
              <a16:creationId xmlns:a16="http://schemas.microsoft.com/office/drawing/2014/main" id="{F44CB3B6-AB9C-455D-9FE3-9E5E1075C1D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7" name="Text Box 15">
          <a:extLst>
            <a:ext uri="{FF2B5EF4-FFF2-40B4-BE49-F238E27FC236}">
              <a16:creationId xmlns:a16="http://schemas.microsoft.com/office/drawing/2014/main" id="{D3471B51-190A-4A9B-B5F9-4027910A8C9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8" name="Text Box 15">
          <a:extLst>
            <a:ext uri="{FF2B5EF4-FFF2-40B4-BE49-F238E27FC236}">
              <a16:creationId xmlns:a16="http://schemas.microsoft.com/office/drawing/2014/main" id="{B99F1098-68AA-4235-B096-90E9A866B89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9" name="Text Box 15">
          <a:extLst>
            <a:ext uri="{FF2B5EF4-FFF2-40B4-BE49-F238E27FC236}">
              <a16:creationId xmlns:a16="http://schemas.microsoft.com/office/drawing/2014/main" id="{6C970C9C-4152-4310-9590-D53D8EE4C3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0" name="Text Box 15">
          <a:extLst>
            <a:ext uri="{FF2B5EF4-FFF2-40B4-BE49-F238E27FC236}">
              <a16:creationId xmlns:a16="http://schemas.microsoft.com/office/drawing/2014/main" id="{5C777522-9F55-416A-8579-F718B75997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1" name="Text Box 15">
          <a:extLst>
            <a:ext uri="{FF2B5EF4-FFF2-40B4-BE49-F238E27FC236}">
              <a16:creationId xmlns:a16="http://schemas.microsoft.com/office/drawing/2014/main" id="{90DD1D9B-20BC-4B9E-BB1D-D69FF7EA57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2" name="Text Box 15">
          <a:extLst>
            <a:ext uri="{FF2B5EF4-FFF2-40B4-BE49-F238E27FC236}">
              <a16:creationId xmlns:a16="http://schemas.microsoft.com/office/drawing/2014/main" id="{DE48B6FD-E1C3-442D-B218-91E893032B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3" name="Text Box 15">
          <a:extLst>
            <a:ext uri="{FF2B5EF4-FFF2-40B4-BE49-F238E27FC236}">
              <a16:creationId xmlns:a16="http://schemas.microsoft.com/office/drawing/2014/main" id="{AEFDFE02-2B2A-4601-9FA5-1701E36B18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4" name="Text Box 15">
          <a:extLst>
            <a:ext uri="{FF2B5EF4-FFF2-40B4-BE49-F238E27FC236}">
              <a16:creationId xmlns:a16="http://schemas.microsoft.com/office/drawing/2014/main" id="{465BCDF4-8ABA-4275-B7D7-FF6208958D6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5" name="Text Box 15">
          <a:extLst>
            <a:ext uri="{FF2B5EF4-FFF2-40B4-BE49-F238E27FC236}">
              <a16:creationId xmlns:a16="http://schemas.microsoft.com/office/drawing/2014/main" id="{7A7BAFAD-39BA-4E52-A27E-6C9B64589F2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6" name="Text Box 15">
          <a:extLst>
            <a:ext uri="{FF2B5EF4-FFF2-40B4-BE49-F238E27FC236}">
              <a16:creationId xmlns:a16="http://schemas.microsoft.com/office/drawing/2014/main" id="{2925E496-BE2D-4E95-AFA9-33FFEB2D39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7" name="Text Box 15">
          <a:extLst>
            <a:ext uri="{FF2B5EF4-FFF2-40B4-BE49-F238E27FC236}">
              <a16:creationId xmlns:a16="http://schemas.microsoft.com/office/drawing/2014/main" id="{59B6D7F6-5D75-4F19-96BA-E5B62376E1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8" name="Text Box 15">
          <a:extLst>
            <a:ext uri="{FF2B5EF4-FFF2-40B4-BE49-F238E27FC236}">
              <a16:creationId xmlns:a16="http://schemas.microsoft.com/office/drawing/2014/main" id="{AAA09261-A5E3-4157-9589-944CA1CE3E1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9" name="Text Box 15">
          <a:extLst>
            <a:ext uri="{FF2B5EF4-FFF2-40B4-BE49-F238E27FC236}">
              <a16:creationId xmlns:a16="http://schemas.microsoft.com/office/drawing/2014/main" id="{0EE093EC-D36D-4864-A4E5-FB37EDCD2AD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0" name="Text Box 15">
          <a:extLst>
            <a:ext uri="{FF2B5EF4-FFF2-40B4-BE49-F238E27FC236}">
              <a16:creationId xmlns:a16="http://schemas.microsoft.com/office/drawing/2014/main" id="{5D3AFE67-5D5B-4AC2-A7C9-5C530E38215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1" name="Text Box 15">
          <a:extLst>
            <a:ext uri="{FF2B5EF4-FFF2-40B4-BE49-F238E27FC236}">
              <a16:creationId xmlns:a16="http://schemas.microsoft.com/office/drawing/2014/main" id="{0DDA354E-FA47-459A-9CCE-9B0E6CE78DD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2" name="Text Box 15">
          <a:extLst>
            <a:ext uri="{FF2B5EF4-FFF2-40B4-BE49-F238E27FC236}">
              <a16:creationId xmlns:a16="http://schemas.microsoft.com/office/drawing/2014/main" id="{635DDBE4-092B-4FC6-80BD-3A823A1731C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3" name="Text Box 15">
          <a:extLst>
            <a:ext uri="{FF2B5EF4-FFF2-40B4-BE49-F238E27FC236}">
              <a16:creationId xmlns:a16="http://schemas.microsoft.com/office/drawing/2014/main" id="{94F48874-D571-4217-A2DC-FB1951DAD6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4" name="Text Box 15">
          <a:extLst>
            <a:ext uri="{FF2B5EF4-FFF2-40B4-BE49-F238E27FC236}">
              <a16:creationId xmlns:a16="http://schemas.microsoft.com/office/drawing/2014/main" id="{3DED3347-3E2D-4551-BE55-5AC892369C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5" name="Text Box 15">
          <a:extLst>
            <a:ext uri="{FF2B5EF4-FFF2-40B4-BE49-F238E27FC236}">
              <a16:creationId xmlns:a16="http://schemas.microsoft.com/office/drawing/2014/main" id="{CFF20E05-454F-4926-84CC-151B7A5FCB5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6" name="Text Box 15">
          <a:extLst>
            <a:ext uri="{FF2B5EF4-FFF2-40B4-BE49-F238E27FC236}">
              <a16:creationId xmlns:a16="http://schemas.microsoft.com/office/drawing/2014/main" id="{6C95EE9C-EE69-458A-862E-0C586034E09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7" name="Text Box 15">
          <a:extLst>
            <a:ext uri="{FF2B5EF4-FFF2-40B4-BE49-F238E27FC236}">
              <a16:creationId xmlns:a16="http://schemas.microsoft.com/office/drawing/2014/main" id="{84EAC188-1442-4BA4-A634-826EFBECEF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8" name="Text Box 15">
          <a:extLst>
            <a:ext uri="{FF2B5EF4-FFF2-40B4-BE49-F238E27FC236}">
              <a16:creationId xmlns:a16="http://schemas.microsoft.com/office/drawing/2014/main" id="{20233F79-2EA0-4DFF-94F6-5D7A2298CF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9" name="Text Box 15">
          <a:extLst>
            <a:ext uri="{FF2B5EF4-FFF2-40B4-BE49-F238E27FC236}">
              <a16:creationId xmlns:a16="http://schemas.microsoft.com/office/drawing/2014/main" id="{849E75E3-C6AD-43CC-B257-54989F9B94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0" name="Text Box 15">
          <a:extLst>
            <a:ext uri="{FF2B5EF4-FFF2-40B4-BE49-F238E27FC236}">
              <a16:creationId xmlns:a16="http://schemas.microsoft.com/office/drawing/2014/main" id="{0C169AAB-3C75-4199-8463-D89A29F8B32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1" name="Text Box 15">
          <a:extLst>
            <a:ext uri="{FF2B5EF4-FFF2-40B4-BE49-F238E27FC236}">
              <a16:creationId xmlns:a16="http://schemas.microsoft.com/office/drawing/2014/main" id="{AE98843A-933B-415C-B87C-D8A4B73EAAD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2" name="Text Box 15">
          <a:extLst>
            <a:ext uri="{FF2B5EF4-FFF2-40B4-BE49-F238E27FC236}">
              <a16:creationId xmlns:a16="http://schemas.microsoft.com/office/drawing/2014/main" id="{B7076BF4-A472-4186-AD99-6E78DDE5CDE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3" name="Text Box 15">
          <a:extLst>
            <a:ext uri="{FF2B5EF4-FFF2-40B4-BE49-F238E27FC236}">
              <a16:creationId xmlns:a16="http://schemas.microsoft.com/office/drawing/2014/main" id="{5D056EB7-A8BE-454B-8C05-38CAB446897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4" name="Text Box 15">
          <a:extLst>
            <a:ext uri="{FF2B5EF4-FFF2-40B4-BE49-F238E27FC236}">
              <a16:creationId xmlns:a16="http://schemas.microsoft.com/office/drawing/2014/main" id="{A41D7754-0959-48E4-A0C6-1B8FA4A5FC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5" name="Text Box 15">
          <a:extLst>
            <a:ext uri="{FF2B5EF4-FFF2-40B4-BE49-F238E27FC236}">
              <a16:creationId xmlns:a16="http://schemas.microsoft.com/office/drawing/2014/main" id="{6FCB491D-5A63-4714-BF06-0AF022FB5D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6" name="Text Box 15">
          <a:extLst>
            <a:ext uri="{FF2B5EF4-FFF2-40B4-BE49-F238E27FC236}">
              <a16:creationId xmlns:a16="http://schemas.microsoft.com/office/drawing/2014/main" id="{F15E702F-1DD7-447E-911C-ADDBE28D48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7" name="Text Box 15">
          <a:extLst>
            <a:ext uri="{FF2B5EF4-FFF2-40B4-BE49-F238E27FC236}">
              <a16:creationId xmlns:a16="http://schemas.microsoft.com/office/drawing/2014/main" id="{B5465585-9451-467E-A13F-0C679C20609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8" name="Text Box 15">
          <a:extLst>
            <a:ext uri="{FF2B5EF4-FFF2-40B4-BE49-F238E27FC236}">
              <a16:creationId xmlns:a16="http://schemas.microsoft.com/office/drawing/2014/main" id="{A08A612D-6A44-4669-9333-7C9C2811D0C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9" name="Text Box 15">
          <a:extLst>
            <a:ext uri="{FF2B5EF4-FFF2-40B4-BE49-F238E27FC236}">
              <a16:creationId xmlns:a16="http://schemas.microsoft.com/office/drawing/2014/main" id="{CFE93037-9438-4D7D-ADA0-FBCD88FE54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0" name="Text Box 15">
          <a:extLst>
            <a:ext uri="{FF2B5EF4-FFF2-40B4-BE49-F238E27FC236}">
              <a16:creationId xmlns:a16="http://schemas.microsoft.com/office/drawing/2014/main" id="{8160CAFE-C136-4546-A961-0500881D88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1" name="Text Box 15">
          <a:extLst>
            <a:ext uri="{FF2B5EF4-FFF2-40B4-BE49-F238E27FC236}">
              <a16:creationId xmlns:a16="http://schemas.microsoft.com/office/drawing/2014/main" id="{48E87853-80C7-46D0-873B-6213BE66DE7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2" name="Text Box 15">
          <a:extLst>
            <a:ext uri="{FF2B5EF4-FFF2-40B4-BE49-F238E27FC236}">
              <a16:creationId xmlns:a16="http://schemas.microsoft.com/office/drawing/2014/main" id="{3101F308-8357-4F28-B490-B8700D4008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3" name="Text Box 15">
          <a:extLst>
            <a:ext uri="{FF2B5EF4-FFF2-40B4-BE49-F238E27FC236}">
              <a16:creationId xmlns:a16="http://schemas.microsoft.com/office/drawing/2014/main" id="{67EE29C1-B41B-4868-8C68-8D724BC0D5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4" name="Text Box 15">
          <a:extLst>
            <a:ext uri="{FF2B5EF4-FFF2-40B4-BE49-F238E27FC236}">
              <a16:creationId xmlns:a16="http://schemas.microsoft.com/office/drawing/2014/main" id="{65FDD409-9EFE-4F8C-938F-BC820016BE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5" name="Text Box 15">
          <a:extLst>
            <a:ext uri="{FF2B5EF4-FFF2-40B4-BE49-F238E27FC236}">
              <a16:creationId xmlns:a16="http://schemas.microsoft.com/office/drawing/2014/main" id="{C296F530-BF7B-4381-819A-F681D48956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6" name="Text Box 15">
          <a:extLst>
            <a:ext uri="{FF2B5EF4-FFF2-40B4-BE49-F238E27FC236}">
              <a16:creationId xmlns:a16="http://schemas.microsoft.com/office/drawing/2014/main" id="{6AFC347C-1524-49B0-9184-BFFD9CB3512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7" name="Text Box 15">
          <a:extLst>
            <a:ext uri="{FF2B5EF4-FFF2-40B4-BE49-F238E27FC236}">
              <a16:creationId xmlns:a16="http://schemas.microsoft.com/office/drawing/2014/main" id="{EB24F20D-2758-4221-B97A-9568A6DC64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8" name="Text Box 15">
          <a:extLst>
            <a:ext uri="{FF2B5EF4-FFF2-40B4-BE49-F238E27FC236}">
              <a16:creationId xmlns:a16="http://schemas.microsoft.com/office/drawing/2014/main" id="{022AF7DB-8B9B-40CD-95F6-B770015339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9" name="Text Box 15">
          <a:extLst>
            <a:ext uri="{FF2B5EF4-FFF2-40B4-BE49-F238E27FC236}">
              <a16:creationId xmlns:a16="http://schemas.microsoft.com/office/drawing/2014/main" id="{10C67EDF-313D-48A7-AE79-1EABC663F8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0" name="Text Box 15">
          <a:extLst>
            <a:ext uri="{FF2B5EF4-FFF2-40B4-BE49-F238E27FC236}">
              <a16:creationId xmlns:a16="http://schemas.microsoft.com/office/drawing/2014/main" id="{201FC191-E615-4FBC-AF4E-DFF65ABE0D2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1" name="Text Box 15">
          <a:extLst>
            <a:ext uri="{FF2B5EF4-FFF2-40B4-BE49-F238E27FC236}">
              <a16:creationId xmlns:a16="http://schemas.microsoft.com/office/drawing/2014/main" id="{49BCDB19-2EE2-4EE5-A2BD-F7BD135296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2" name="Text Box 15">
          <a:extLst>
            <a:ext uri="{FF2B5EF4-FFF2-40B4-BE49-F238E27FC236}">
              <a16:creationId xmlns:a16="http://schemas.microsoft.com/office/drawing/2014/main" id="{4D32D764-9749-4994-B1AA-CC61E96531F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3" name="Text Box 15">
          <a:extLst>
            <a:ext uri="{FF2B5EF4-FFF2-40B4-BE49-F238E27FC236}">
              <a16:creationId xmlns:a16="http://schemas.microsoft.com/office/drawing/2014/main" id="{4DF176EE-4D23-4E01-971B-CE0452B548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4" name="Text Box 15">
          <a:extLst>
            <a:ext uri="{FF2B5EF4-FFF2-40B4-BE49-F238E27FC236}">
              <a16:creationId xmlns:a16="http://schemas.microsoft.com/office/drawing/2014/main" id="{F0949441-2F3E-40BD-A5C1-D52D3F820A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5" name="Text Box 15">
          <a:extLst>
            <a:ext uri="{FF2B5EF4-FFF2-40B4-BE49-F238E27FC236}">
              <a16:creationId xmlns:a16="http://schemas.microsoft.com/office/drawing/2014/main" id="{9DED636A-E1B1-4932-B28F-D46FAEBD10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6" name="Text Box 15">
          <a:extLst>
            <a:ext uri="{FF2B5EF4-FFF2-40B4-BE49-F238E27FC236}">
              <a16:creationId xmlns:a16="http://schemas.microsoft.com/office/drawing/2014/main" id="{5BD242BF-8651-4E63-8BCC-8DAC62BC520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7" name="Text Box 15">
          <a:extLst>
            <a:ext uri="{FF2B5EF4-FFF2-40B4-BE49-F238E27FC236}">
              <a16:creationId xmlns:a16="http://schemas.microsoft.com/office/drawing/2014/main" id="{6CC2CF70-1866-4ADC-B84A-62E8287DDEB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8" name="Text Box 15">
          <a:extLst>
            <a:ext uri="{FF2B5EF4-FFF2-40B4-BE49-F238E27FC236}">
              <a16:creationId xmlns:a16="http://schemas.microsoft.com/office/drawing/2014/main" id="{26F112C4-2EB9-49CA-9D1D-80139022834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9" name="Text Box 15">
          <a:extLst>
            <a:ext uri="{FF2B5EF4-FFF2-40B4-BE49-F238E27FC236}">
              <a16:creationId xmlns:a16="http://schemas.microsoft.com/office/drawing/2014/main" id="{55567CDC-E4A8-43FA-9626-DA84EF2C00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0" name="Text Box 15">
          <a:extLst>
            <a:ext uri="{FF2B5EF4-FFF2-40B4-BE49-F238E27FC236}">
              <a16:creationId xmlns:a16="http://schemas.microsoft.com/office/drawing/2014/main" id="{69DA503C-F5D5-4AE2-877E-72F3AB4156A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1" name="Text Box 15">
          <a:extLst>
            <a:ext uri="{FF2B5EF4-FFF2-40B4-BE49-F238E27FC236}">
              <a16:creationId xmlns:a16="http://schemas.microsoft.com/office/drawing/2014/main" id="{2607661E-3341-4EC2-9526-5B8025EDF71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2" name="Text Box 15">
          <a:extLst>
            <a:ext uri="{FF2B5EF4-FFF2-40B4-BE49-F238E27FC236}">
              <a16:creationId xmlns:a16="http://schemas.microsoft.com/office/drawing/2014/main" id="{076E1182-B044-481B-98BC-0C824D8B0F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3" name="Text Box 15">
          <a:extLst>
            <a:ext uri="{FF2B5EF4-FFF2-40B4-BE49-F238E27FC236}">
              <a16:creationId xmlns:a16="http://schemas.microsoft.com/office/drawing/2014/main" id="{441D6B83-5D8B-496D-9E72-C3D76BA233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4" name="Text Box 15">
          <a:extLst>
            <a:ext uri="{FF2B5EF4-FFF2-40B4-BE49-F238E27FC236}">
              <a16:creationId xmlns:a16="http://schemas.microsoft.com/office/drawing/2014/main" id="{3854174E-2118-4D6F-B83B-96F55C289B8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5" name="Text Box 15">
          <a:extLst>
            <a:ext uri="{FF2B5EF4-FFF2-40B4-BE49-F238E27FC236}">
              <a16:creationId xmlns:a16="http://schemas.microsoft.com/office/drawing/2014/main" id="{F3E0BB1E-08C9-4213-A466-00D84FE8E31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6" name="Text Box 15">
          <a:extLst>
            <a:ext uri="{FF2B5EF4-FFF2-40B4-BE49-F238E27FC236}">
              <a16:creationId xmlns:a16="http://schemas.microsoft.com/office/drawing/2014/main" id="{F3B34A5F-202C-429E-9949-BCFD13778E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7" name="Text Box 15">
          <a:extLst>
            <a:ext uri="{FF2B5EF4-FFF2-40B4-BE49-F238E27FC236}">
              <a16:creationId xmlns:a16="http://schemas.microsoft.com/office/drawing/2014/main" id="{A0CE4720-54B1-464B-8C83-A166E529BB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8" name="Text Box 15">
          <a:extLst>
            <a:ext uri="{FF2B5EF4-FFF2-40B4-BE49-F238E27FC236}">
              <a16:creationId xmlns:a16="http://schemas.microsoft.com/office/drawing/2014/main" id="{2501CF50-AFC5-47E2-8C9A-915F366EC6D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9" name="Text Box 15">
          <a:extLst>
            <a:ext uri="{FF2B5EF4-FFF2-40B4-BE49-F238E27FC236}">
              <a16:creationId xmlns:a16="http://schemas.microsoft.com/office/drawing/2014/main" id="{9AC409DC-5821-45A9-BFD6-EE8B1CC8D8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0" name="Text Box 15">
          <a:extLst>
            <a:ext uri="{FF2B5EF4-FFF2-40B4-BE49-F238E27FC236}">
              <a16:creationId xmlns:a16="http://schemas.microsoft.com/office/drawing/2014/main" id="{B54328D9-8943-4C26-87FE-6A41739AA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1" name="Text Box 15">
          <a:extLst>
            <a:ext uri="{FF2B5EF4-FFF2-40B4-BE49-F238E27FC236}">
              <a16:creationId xmlns:a16="http://schemas.microsoft.com/office/drawing/2014/main" id="{226B7A94-CF98-4D8A-A9F2-432B2E3B032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2" name="Text Box 15">
          <a:extLst>
            <a:ext uri="{FF2B5EF4-FFF2-40B4-BE49-F238E27FC236}">
              <a16:creationId xmlns:a16="http://schemas.microsoft.com/office/drawing/2014/main" id="{1BD2B0CC-75B9-43C3-8696-96EECDAA33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3" name="Text Box 15">
          <a:extLst>
            <a:ext uri="{FF2B5EF4-FFF2-40B4-BE49-F238E27FC236}">
              <a16:creationId xmlns:a16="http://schemas.microsoft.com/office/drawing/2014/main" id="{BB5B70C6-7143-4BB2-8322-6B217CF2644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4" name="Text Box 15">
          <a:extLst>
            <a:ext uri="{FF2B5EF4-FFF2-40B4-BE49-F238E27FC236}">
              <a16:creationId xmlns:a16="http://schemas.microsoft.com/office/drawing/2014/main" id="{46CAD476-AF71-498C-95B7-8B31902D497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5" name="Text Box 15">
          <a:extLst>
            <a:ext uri="{FF2B5EF4-FFF2-40B4-BE49-F238E27FC236}">
              <a16:creationId xmlns:a16="http://schemas.microsoft.com/office/drawing/2014/main" id="{22F312E9-2032-4D57-A921-81335F3DA4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6" name="Text Box 15">
          <a:extLst>
            <a:ext uri="{FF2B5EF4-FFF2-40B4-BE49-F238E27FC236}">
              <a16:creationId xmlns:a16="http://schemas.microsoft.com/office/drawing/2014/main" id="{BB83218B-BC03-4C59-B21D-5450D3F397D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7" name="Text Box 15">
          <a:extLst>
            <a:ext uri="{FF2B5EF4-FFF2-40B4-BE49-F238E27FC236}">
              <a16:creationId xmlns:a16="http://schemas.microsoft.com/office/drawing/2014/main" id="{885CA3BC-6947-4B57-8893-7CD805F631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8" name="Text Box 15">
          <a:extLst>
            <a:ext uri="{FF2B5EF4-FFF2-40B4-BE49-F238E27FC236}">
              <a16:creationId xmlns:a16="http://schemas.microsoft.com/office/drawing/2014/main" id="{92BAA38B-363A-461A-9A22-D728FD759D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9" name="Text Box 15">
          <a:extLst>
            <a:ext uri="{FF2B5EF4-FFF2-40B4-BE49-F238E27FC236}">
              <a16:creationId xmlns:a16="http://schemas.microsoft.com/office/drawing/2014/main" id="{D22202D8-2314-4E4F-B0B6-25F7BF5838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0" name="Text Box 15">
          <a:extLst>
            <a:ext uri="{FF2B5EF4-FFF2-40B4-BE49-F238E27FC236}">
              <a16:creationId xmlns:a16="http://schemas.microsoft.com/office/drawing/2014/main" id="{12EBC134-692D-4B2B-9FBB-50E6B72C1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1" name="Text Box 15">
          <a:extLst>
            <a:ext uri="{FF2B5EF4-FFF2-40B4-BE49-F238E27FC236}">
              <a16:creationId xmlns:a16="http://schemas.microsoft.com/office/drawing/2014/main" id="{3E9E9A4A-351C-4E4A-9777-E3A94EB6EA8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2" name="Text Box 15">
          <a:extLst>
            <a:ext uri="{FF2B5EF4-FFF2-40B4-BE49-F238E27FC236}">
              <a16:creationId xmlns:a16="http://schemas.microsoft.com/office/drawing/2014/main" id="{7CF6CC77-9071-418A-AC98-940F134CD2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3" name="Text Box 15">
          <a:extLst>
            <a:ext uri="{FF2B5EF4-FFF2-40B4-BE49-F238E27FC236}">
              <a16:creationId xmlns:a16="http://schemas.microsoft.com/office/drawing/2014/main" id="{C6757856-07E1-4A81-8C77-44C642054C7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4" name="Text Box 15">
          <a:extLst>
            <a:ext uri="{FF2B5EF4-FFF2-40B4-BE49-F238E27FC236}">
              <a16:creationId xmlns:a16="http://schemas.microsoft.com/office/drawing/2014/main" id="{23079789-17E4-46DE-9B0C-1BA880FCF7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5" name="Text Box 15">
          <a:extLst>
            <a:ext uri="{FF2B5EF4-FFF2-40B4-BE49-F238E27FC236}">
              <a16:creationId xmlns:a16="http://schemas.microsoft.com/office/drawing/2014/main" id="{60065BC6-466A-48B8-A21F-80D6CF45DA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6" name="Text Box 15">
          <a:extLst>
            <a:ext uri="{FF2B5EF4-FFF2-40B4-BE49-F238E27FC236}">
              <a16:creationId xmlns:a16="http://schemas.microsoft.com/office/drawing/2014/main" id="{B4A4E48F-F96B-44A3-A544-89B5B764F0E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7" name="Text Box 15">
          <a:extLst>
            <a:ext uri="{FF2B5EF4-FFF2-40B4-BE49-F238E27FC236}">
              <a16:creationId xmlns:a16="http://schemas.microsoft.com/office/drawing/2014/main" id="{DB286A94-F959-49BB-BFB6-C043F3E57B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8" name="Text Box 15">
          <a:extLst>
            <a:ext uri="{FF2B5EF4-FFF2-40B4-BE49-F238E27FC236}">
              <a16:creationId xmlns:a16="http://schemas.microsoft.com/office/drawing/2014/main" id="{9A50D3BD-D8CC-4903-B447-C13F91C83B4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9" name="Text Box 15">
          <a:extLst>
            <a:ext uri="{FF2B5EF4-FFF2-40B4-BE49-F238E27FC236}">
              <a16:creationId xmlns:a16="http://schemas.microsoft.com/office/drawing/2014/main" id="{974485DD-B951-4D91-8725-E6811B0832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0" name="Text Box 15">
          <a:extLst>
            <a:ext uri="{FF2B5EF4-FFF2-40B4-BE49-F238E27FC236}">
              <a16:creationId xmlns:a16="http://schemas.microsoft.com/office/drawing/2014/main" id="{B651E64E-74E7-427F-A9AF-1AFD176B5F4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1" name="Text Box 15">
          <a:extLst>
            <a:ext uri="{FF2B5EF4-FFF2-40B4-BE49-F238E27FC236}">
              <a16:creationId xmlns:a16="http://schemas.microsoft.com/office/drawing/2014/main" id="{C5E336D0-946A-4F0D-8C52-7DCB64F57D4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2" name="Text Box 15">
          <a:extLst>
            <a:ext uri="{FF2B5EF4-FFF2-40B4-BE49-F238E27FC236}">
              <a16:creationId xmlns:a16="http://schemas.microsoft.com/office/drawing/2014/main" id="{4143BA76-C8EF-4F83-BD54-EF7640DBEB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3" name="Text Box 15">
          <a:extLst>
            <a:ext uri="{FF2B5EF4-FFF2-40B4-BE49-F238E27FC236}">
              <a16:creationId xmlns:a16="http://schemas.microsoft.com/office/drawing/2014/main" id="{B34D7D20-464F-4857-91C1-F9DF68E7C44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4" name="Text Box 15">
          <a:extLst>
            <a:ext uri="{FF2B5EF4-FFF2-40B4-BE49-F238E27FC236}">
              <a16:creationId xmlns:a16="http://schemas.microsoft.com/office/drawing/2014/main" id="{91F2EDEC-58E6-402F-A355-B915E05FBE0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5" name="Text Box 15">
          <a:extLst>
            <a:ext uri="{FF2B5EF4-FFF2-40B4-BE49-F238E27FC236}">
              <a16:creationId xmlns:a16="http://schemas.microsoft.com/office/drawing/2014/main" id="{2DAF6119-1F78-414C-8947-38FC92C031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6" name="Text Box 15">
          <a:extLst>
            <a:ext uri="{FF2B5EF4-FFF2-40B4-BE49-F238E27FC236}">
              <a16:creationId xmlns:a16="http://schemas.microsoft.com/office/drawing/2014/main" id="{3C854803-CCEA-4CA9-971F-56749E7470E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7" name="Text Box 15">
          <a:extLst>
            <a:ext uri="{FF2B5EF4-FFF2-40B4-BE49-F238E27FC236}">
              <a16:creationId xmlns:a16="http://schemas.microsoft.com/office/drawing/2014/main" id="{0162B5A7-E11D-4C12-A501-95558214F27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8" name="Text Box 15">
          <a:extLst>
            <a:ext uri="{FF2B5EF4-FFF2-40B4-BE49-F238E27FC236}">
              <a16:creationId xmlns:a16="http://schemas.microsoft.com/office/drawing/2014/main" id="{A998CB47-7715-4C2F-9772-8FAE362504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9" name="Text Box 15">
          <a:extLst>
            <a:ext uri="{FF2B5EF4-FFF2-40B4-BE49-F238E27FC236}">
              <a16:creationId xmlns:a16="http://schemas.microsoft.com/office/drawing/2014/main" id="{F1FD1EBA-2A27-4160-A026-7F4356D65F2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0" name="Text Box 15">
          <a:extLst>
            <a:ext uri="{FF2B5EF4-FFF2-40B4-BE49-F238E27FC236}">
              <a16:creationId xmlns:a16="http://schemas.microsoft.com/office/drawing/2014/main" id="{64B11CDD-8AA6-43BA-B8D1-014FB05179D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1" name="Text Box 15">
          <a:extLst>
            <a:ext uri="{FF2B5EF4-FFF2-40B4-BE49-F238E27FC236}">
              <a16:creationId xmlns:a16="http://schemas.microsoft.com/office/drawing/2014/main" id="{BC205AA8-F372-4C7D-8492-D8F779E148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2" name="Text Box 15">
          <a:extLst>
            <a:ext uri="{FF2B5EF4-FFF2-40B4-BE49-F238E27FC236}">
              <a16:creationId xmlns:a16="http://schemas.microsoft.com/office/drawing/2014/main" id="{878DE710-3E36-431E-8915-A83B520810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3" name="Text Box 15">
          <a:extLst>
            <a:ext uri="{FF2B5EF4-FFF2-40B4-BE49-F238E27FC236}">
              <a16:creationId xmlns:a16="http://schemas.microsoft.com/office/drawing/2014/main" id="{FFFEF950-3BDC-4942-8D0D-D4C21D487F8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4" name="Text Box 15">
          <a:extLst>
            <a:ext uri="{FF2B5EF4-FFF2-40B4-BE49-F238E27FC236}">
              <a16:creationId xmlns:a16="http://schemas.microsoft.com/office/drawing/2014/main" id="{6D9C077F-096A-4179-8B81-F129F62B2B2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5" name="Text Box 15">
          <a:extLst>
            <a:ext uri="{FF2B5EF4-FFF2-40B4-BE49-F238E27FC236}">
              <a16:creationId xmlns:a16="http://schemas.microsoft.com/office/drawing/2014/main" id="{0F7A19BF-FF07-4759-AD49-4DED30630C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6" name="Text Box 15">
          <a:extLst>
            <a:ext uri="{FF2B5EF4-FFF2-40B4-BE49-F238E27FC236}">
              <a16:creationId xmlns:a16="http://schemas.microsoft.com/office/drawing/2014/main" id="{E444DB3B-11AB-4CD5-AF49-38800DFBF70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7" name="Text Box 15">
          <a:extLst>
            <a:ext uri="{FF2B5EF4-FFF2-40B4-BE49-F238E27FC236}">
              <a16:creationId xmlns:a16="http://schemas.microsoft.com/office/drawing/2014/main" id="{0F4CD493-AF6B-4808-95FA-54CE9503E92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8" name="Text Box 15">
          <a:extLst>
            <a:ext uri="{FF2B5EF4-FFF2-40B4-BE49-F238E27FC236}">
              <a16:creationId xmlns:a16="http://schemas.microsoft.com/office/drawing/2014/main" id="{0D750E34-F9B4-419F-B338-10CE2B0809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9" name="Text Box 15">
          <a:extLst>
            <a:ext uri="{FF2B5EF4-FFF2-40B4-BE49-F238E27FC236}">
              <a16:creationId xmlns:a16="http://schemas.microsoft.com/office/drawing/2014/main" id="{64BBCFBF-4260-49C8-9146-C1CA48FDC06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0" name="Text Box 15">
          <a:extLst>
            <a:ext uri="{FF2B5EF4-FFF2-40B4-BE49-F238E27FC236}">
              <a16:creationId xmlns:a16="http://schemas.microsoft.com/office/drawing/2014/main" id="{30D1FCEB-2C57-47A1-A9D9-7F97E9260C8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1" name="Text Box 15">
          <a:extLst>
            <a:ext uri="{FF2B5EF4-FFF2-40B4-BE49-F238E27FC236}">
              <a16:creationId xmlns:a16="http://schemas.microsoft.com/office/drawing/2014/main" id="{C2733BC3-4120-4936-95B3-9F7C4F451B4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2" name="Text Box 15">
          <a:extLst>
            <a:ext uri="{FF2B5EF4-FFF2-40B4-BE49-F238E27FC236}">
              <a16:creationId xmlns:a16="http://schemas.microsoft.com/office/drawing/2014/main" id="{7700A47A-FCD5-4346-80E2-807E79FBE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3" name="Text Box 15">
          <a:extLst>
            <a:ext uri="{FF2B5EF4-FFF2-40B4-BE49-F238E27FC236}">
              <a16:creationId xmlns:a16="http://schemas.microsoft.com/office/drawing/2014/main" id="{11769697-5EF6-470B-84C2-CAE8D9758C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4" name="Text Box 15">
          <a:extLst>
            <a:ext uri="{FF2B5EF4-FFF2-40B4-BE49-F238E27FC236}">
              <a16:creationId xmlns:a16="http://schemas.microsoft.com/office/drawing/2014/main" id="{E9BD8169-3604-440F-AA2A-5257E57457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5" name="Text Box 15">
          <a:extLst>
            <a:ext uri="{FF2B5EF4-FFF2-40B4-BE49-F238E27FC236}">
              <a16:creationId xmlns:a16="http://schemas.microsoft.com/office/drawing/2014/main" id="{68F16086-D96A-476A-AED0-B57A3E052A6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6" name="Text Box 15">
          <a:extLst>
            <a:ext uri="{FF2B5EF4-FFF2-40B4-BE49-F238E27FC236}">
              <a16:creationId xmlns:a16="http://schemas.microsoft.com/office/drawing/2014/main" id="{2D8A5B77-5A7E-4436-B160-B6509C84CE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7" name="Text Box 15">
          <a:extLst>
            <a:ext uri="{FF2B5EF4-FFF2-40B4-BE49-F238E27FC236}">
              <a16:creationId xmlns:a16="http://schemas.microsoft.com/office/drawing/2014/main" id="{2403E6A3-13FF-4980-818B-03850F4A7B3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8" name="Text Box 15">
          <a:extLst>
            <a:ext uri="{FF2B5EF4-FFF2-40B4-BE49-F238E27FC236}">
              <a16:creationId xmlns:a16="http://schemas.microsoft.com/office/drawing/2014/main" id="{A7A44986-A395-41DA-9848-771AB73966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9" name="Text Box 15">
          <a:extLst>
            <a:ext uri="{FF2B5EF4-FFF2-40B4-BE49-F238E27FC236}">
              <a16:creationId xmlns:a16="http://schemas.microsoft.com/office/drawing/2014/main" id="{7E1CF659-FCCE-4FAA-BBEC-5D1AF5F900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0" name="Text Box 15">
          <a:extLst>
            <a:ext uri="{FF2B5EF4-FFF2-40B4-BE49-F238E27FC236}">
              <a16:creationId xmlns:a16="http://schemas.microsoft.com/office/drawing/2014/main" id="{2EFB50EC-C252-415A-9A2C-291E11A8D8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1" name="Text Box 15">
          <a:extLst>
            <a:ext uri="{FF2B5EF4-FFF2-40B4-BE49-F238E27FC236}">
              <a16:creationId xmlns:a16="http://schemas.microsoft.com/office/drawing/2014/main" id="{1F897697-3331-4F74-B1FD-B8E3A11B92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2" name="Text Box 15">
          <a:extLst>
            <a:ext uri="{FF2B5EF4-FFF2-40B4-BE49-F238E27FC236}">
              <a16:creationId xmlns:a16="http://schemas.microsoft.com/office/drawing/2014/main" id="{6D3CA386-F9D3-44DC-9AD7-18C4E88194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3" name="Text Box 15">
          <a:extLst>
            <a:ext uri="{FF2B5EF4-FFF2-40B4-BE49-F238E27FC236}">
              <a16:creationId xmlns:a16="http://schemas.microsoft.com/office/drawing/2014/main" id="{68470E01-916D-4874-BB82-9E9CFD7E1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4" name="Text Box 15">
          <a:extLst>
            <a:ext uri="{FF2B5EF4-FFF2-40B4-BE49-F238E27FC236}">
              <a16:creationId xmlns:a16="http://schemas.microsoft.com/office/drawing/2014/main" id="{91E9D2A6-191F-4ACE-8CEC-F20F4839896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5" name="Text Box 15">
          <a:extLst>
            <a:ext uri="{FF2B5EF4-FFF2-40B4-BE49-F238E27FC236}">
              <a16:creationId xmlns:a16="http://schemas.microsoft.com/office/drawing/2014/main" id="{1475C8A0-3B9F-4D40-8B3B-9AF4BC370AD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6" name="Text Box 15">
          <a:extLst>
            <a:ext uri="{FF2B5EF4-FFF2-40B4-BE49-F238E27FC236}">
              <a16:creationId xmlns:a16="http://schemas.microsoft.com/office/drawing/2014/main" id="{CBA91804-4968-4982-8726-AF8411655CF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7" name="Text Box 15">
          <a:extLst>
            <a:ext uri="{FF2B5EF4-FFF2-40B4-BE49-F238E27FC236}">
              <a16:creationId xmlns:a16="http://schemas.microsoft.com/office/drawing/2014/main" id="{0E33DE09-87D3-4815-AFF5-A995168AD66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8" name="Text Box 15">
          <a:extLst>
            <a:ext uri="{FF2B5EF4-FFF2-40B4-BE49-F238E27FC236}">
              <a16:creationId xmlns:a16="http://schemas.microsoft.com/office/drawing/2014/main" id="{9E08C3DF-7294-4C9A-AC28-933C7323EC0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9" name="Text Box 15">
          <a:extLst>
            <a:ext uri="{FF2B5EF4-FFF2-40B4-BE49-F238E27FC236}">
              <a16:creationId xmlns:a16="http://schemas.microsoft.com/office/drawing/2014/main" id="{F1F2AB81-421C-4998-960D-85A2883CF32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0" name="Text Box 15">
          <a:extLst>
            <a:ext uri="{FF2B5EF4-FFF2-40B4-BE49-F238E27FC236}">
              <a16:creationId xmlns:a16="http://schemas.microsoft.com/office/drawing/2014/main" id="{1EEB5BC0-EC24-4F64-9067-1014B26D5B3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1" name="Text Box 15">
          <a:extLst>
            <a:ext uri="{FF2B5EF4-FFF2-40B4-BE49-F238E27FC236}">
              <a16:creationId xmlns:a16="http://schemas.microsoft.com/office/drawing/2014/main" id="{BF8142D8-CF69-4029-B3AE-CACD4C7D3C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2" name="Text Box 15">
          <a:extLst>
            <a:ext uri="{FF2B5EF4-FFF2-40B4-BE49-F238E27FC236}">
              <a16:creationId xmlns:a16="http://schemas.microsoft.com/office/drawing/2014/main" id="{CC347AD3-359F-40D2-B847-E9DBB7E0BB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3" name="Text Box 15">
          <a:extLst>
            <a:ext uri="{FF2B5EF4-FFF2-40B4-BE49-F238E27FC236}">
              <a16:creationId xmlns:a16="http://schemas.microsoft.com/office/drawing/2014/main" id="{F0A31125-A520-4829-A82F-23BAE3EA2C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4" name="Text Box 15">
          <a:extLst>
            <a:ext uri="{FF2B5EF4-FFF2-40B4-BE49-F238E27FC236}">
              <a16:creationId xmlns:a16="http://schemas.microsoft.com/office/drawing/2014/main" id="{B048F785-94BB-49C0-9495-B14EEB57F6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5" name="Text Box 15">
          <a:extLst>
            <a:ext uri="{FF2B5EF4-FFF2-40B4-BE49-F238E27FC236}">
              <a16:creationId xmlns:a16="http://schemas.microsoft.com/office/drawing/2014/main" id="{8DF9FEBE-0792-4078-B3F5-DF0010A46EE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6" name="Text Box 15">
          <a:extLst>
            <a:ext uri="{FF2B5EF4-FFF2-40B4-BE49-F238E27FC236}">
              <a16:creationId xmlns:a16="http://schemas.microsoft.com/office/drawing/2014/main" id="{6F46A3DC-A5F4-45CF-8BEB-518D545113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7" name="Text Box 15">
          <a:extLst>
            <a:ext uri="{FF2B5EF4-FFF2-40B4-BE49-F238E27FC236}">
              <a16:creationId xmlns:a16="http://schemas.microsoft.com/office/drawing/2014/main" id="{ACC001EA-664A-4D9F-8924-DF227966744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8" name="Text Box 15">
          <a:extLst>
            <a:ext uri="{FF2B5EF4-FFF2-40B4-BE49-F238E27FC236}">
              <a16:creationId xmlns:a16="http://schemas.microsoft.com/office/drawing/2014/main" id="{CDF37E6D-3A88-4CCF-AB9B-9E5FF8B6FE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9" name="Text Box 15">
          <a:extLst>
            <a:ext uri="{FF2B5EF4-FFF2-40B4-BE49-F238E27FC236}">
              <a16:creationId xmlns:a16="http://schemas.microsoft.com/office/drawing/2014/main" id="{EBDF6B3A-E4DA-486C-B52E-5E5164B6FBC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0" name="Text Box 15">
          <a:extLst>
            <a:ext uri="{FF2B5EF4-FFF2-40B4-BE49-F238E27FC236}">
              <a16:creationId xmlns:a16="http://schemas.microsoft.com/office/drawing/2014/main" id="{54921AFD-6E64-4974-9D91-BF938B8FB09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1" name="Text Box 15">
          <a:extLst>
            <a:ext uri="{FF2B5EF4-FFF2-40B4-BE49-F238E27FC236}">
              <a16:creationId xmlns:a16="http://schemas.microsoft.com/office/drawing/2014/main" id="{DE9A8FBE-B884-42AE-9B64-A4DCC55498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2" name="Text Box 15">
          <a:extLst>
            <a:ext uri="{FF2B5EF4-FFF2-40B4-BE49-F238E27FC236}">
              <a16:creationId xmlns:a16="http://schemas.microsoft.com/office/drawing/2014/main" id="{2214BD36-5170-40C1-BF87-1782E98939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3" name="Text Box 15">
          <a:extLst>
            <a:ext uri="{FF2B5EF4-FFF2-40B4-BE49-F238E27FC236}">
              <a16:creationId xmlns:a16="http://schemas.microsoft.com/office/drawing/2014/main" id="{A2A3AD60-1D81-412E-8B08-F9B313493E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4" name="Text Box 15">
          <a:extLst>
            <a:ext uri="{FF2B5EF4-FFF2-40B4-BE49-F238E27FC236}">
              <a16:creationId xmlns:a16="http://schemas.microsoft.com/office/drawing/2014/main" id="{7178BD56-9A8F-4655-83E1-638C7A071CB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5" name="Text Box 15">
          <a:extLst>
            <a:ext uri="{FF2B5EF4-FFF2-40B4-BE49-F238E27FC236}">
              <a16:creationId xmlns:a16="http://schemas.microsoft.com/office/drawing/2014/main" id="{D2B92741-C8A8-448F-BF66-AF3992FEDD2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6" name="Text Box 15">
          <a:extLst>
            <a:ext uri="{FF2B5EF4-FFF2-40B4-BE49-F238E27FC236}">
              <a16:creationId xmlns:a16="http://schemas.microsoft.com/office/drawing/2014/main" id="{4B46A866-816D-4A59-A471-4D37DC8B3A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7" name="Text Box 15">
          <a:extLst>
            <a:ext uri="{FF2B5EF4-FFF2-40B4-BE49-F238E27FC236}">
              <a16:creationId xmlns:a16="http://schemas.microsoft.com/office/drawing/2014/main" id="{16EFC90B-58B2-4D79-B0AB-A6F70C82E34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8" name="Text Box 15">
          <a:extLst>
            <a:ext uri="{FF2B5EF4-FFF2-40B4-BE49-F238E27FC236}">
              <a16:creationId xmlns:a16="http://schemas.microsoft.com/office/drawing/2014/main" id="{B23EA147-E7FD-48B5-8B57-F8AB5E1B17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9" name="Text Box 15">
          <a:extLst>
            <a:ext uri="{FF2B5EF4-FFF2-40B4-BE49-F238E27FC236}">
              <a16:creationId xmlns:a16="http://schemas.microsoft.com/office/drawing/2014/main" id="{645C6D99-E1F5-4BEE-A3A6-AF745E8019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0" name="Text Box 15">
          <a:extLst>
            <a:ext uri="{FF2B5EF4-FFF2-40B4-BE49-F238E27FC236}">
              <a16:creationId xmlns:a16="http://schemas.microsoft.com/office/drawing/2014/main" id="{0799DFE0-76DB-4F65-AAC4-15E01E17A60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1" name="Text Box 15">
          <a:extLst>
            <a:ext uri="{FF2B5EF4-FFF2-40B4-BE49-F238E27FC236}">
              <a16:creationId xmlns:a16="http://schemas.microsoft.com/office/drawing/2014/main" id="{58F1E652-7297-403E-BEB0-E35874EA4FA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2" name="Text Box 15">
          <a:extLst>
            <a:ext uri="{FF2B5EF4-FFF2-40B4-BE49-F238E27FC236}">
              <a16:creationId xmlns:a16="http://schemas.microsoft.com/office/drawing/2014/main" id="{FD032BF4-0444-43C9-992C-928EDBE4A8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3" name="Text Box 15">
          <a:extLst>
            <a:ext uri="{FF2B5EF4-FFF2-40B4-BE49-F238E27FC236}">
              <a16:creationId xmlns:a16="http://schemas.microsoft.com/office/drawing/2014/main" id="{BF8FF216-8AA3-4DA5-8120-904058FF7B2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4" name="Text Box 15">
          <a:extLst>
            <a:ext uri="{FF2B5EF4-FFF2-40B4-BE49-F238E27FC236}">
              <a16:creationId xmlns:a16="http://schemas.microsoft.com/office/drawing/2014/main" id="{ECCA2BB7-70AF-4CF4-9276-D0531E6685C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5" name="Text Box 15">
          <a:extLst>
            <a:ext uri="{FF2B5EF4-FFF2-40B4-BE49-F238E27FC236}">
              <a16:creationId xmlns:a16="http://schemas.microsoft.com/office/drawing/2014/main" id="{5585B11B-E37C-44FB-92ED-E8DFF83D48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6" name="Text Box 15">
          <a:extLst>
            <a:ext uri="{FF2B5EF4-FFF2-40B4-BE49-F238E27FC236}">
              <a16:creationId xmlns:a16="http://schemas.microsoft.com/office/drawing/2014/main" id="{B9FF6B86-79AF-47ED-BF6A-54C5DC17E7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7" name="Text Box 15">
          <a:extLst>
            <a:ext uri="{FF2B5EF4-FFF2-40B4-BE49-F238E27FC236}">
              <a16:creationId xmlns:a16="http://schemas.microsoft.com/office/drawing/2014/main" id="{D9177D5C-9359-4C86-BB71-4BA628BC63D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8" name="Text Box 15">
          <a:extLst>
            <a:ext uri="{FF2B5EF4-FFF2-40B4-BE49-F238E27FC236}">
              <a16:creationId xmlns:a16="http://schemas.microsoft.com/office/drawing/2014/main" id="{E12306E7-3B00-44EF-90E2-80A9913F72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9" name="Text Box 15">
          <a:extLst>
            <a:ext uri="{FF2B5EF4-FFF2-40B4-BE49-F238E27FC236}">
              <a16:creationId xmlns:a16="http://schemas.microsoft.com/office/drawing/2014/main" id="{5822CBA8-FB3C-469D-9FF5-A4D2D717426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0" name="Text Box 15">
          <a:extLst>
            <a:ext uri="{FF2B5EF4-FFF2-40B4-BE49-F238E27FC236}">
              <a16:creationId xmlns:a16="http://schemas.microsoft.com/office/drawing/2014/main" id="{2E5BACEF-49A2-4921-9DAC-EEAD3BCF35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1" name="Text Box 15">
          <a:extLst>
            <a:ext uri="{FF2B5EF4-FFF2-40B4-BE49-F238E27FC236}">
              <a16:creationId xmlns:a16="http://schemas.microsoft.com/office/drawing/2014/main" id="{14E60BB1-7CD8-4BFA-A963-33B57258227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2" name="Text Box 15">
          <a:extLst>
            <a:ext uri="{FF2B5EF4-FFF2-40B4-BE49-F238E27FC236}">
              <a16:creationId xmlns:a16="http://schemas.microsoft.com/office/drawing/2014/main" id="{19E34E6C-96EF-43D8-958F-BDCC4F8CFF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3" name="Text Box 15">
          <a:extLst>
            <a:ext uri="{FF2B5EF4-FFF2-40B4-BE49-F238E27FC236}">
              <a16:creationId xmlns:a16="http://schemas.microsoft.com/office/drawing/2014/main" id="{D5CF68C7-82DF-4502-82D3-3F06BA2066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4" name="Text Box 15">
          <a:extLst>
            <a:ext uri="{FF2B5EF4-FFF2-40B4-BE49-F238E27FC236}">
              <a16:creationId xmlns:a16="http://schemas.microsoft.com/office/drawing/2014/main" id="{15539B4D-0CC4-4681-97B7-BA8A3A0370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5" name="Text Box 15">
          <a:extLst>
            <a:ext uri="{FF2B5EF4-FFF2-40B4-BE49-F238E27FC236}">
              <a16:creationId xmlns:a16="http://schemas.microsoft.com/office/drawing/2014/main" id="{978595C7-26C4-4B99-9D23-F07138556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6" name="Text Box 15">
          <a:extLst>
            <a:ext uri="{FF2B5EF4-FFF2-40B4-BE49-F238E27FC236}">
              <a16:creationId xmlns:a16="http://schemas.microsoft.com/office/drawing/2014/main" id="{1CC5EBA5-E798-4321-9AC8-7FBEBD88AF4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7" name="Text Box 15">
          <a:extLst>
            <a:ext uri="{FF2B5EF4-FFF2-40B4-BE49-F238E27FC236}">
              <a16:creationId xmlns:a16="http://schemas.microsoft.com/office/drawing/2014/main" id="{62269880-C75C-4E05-8C43-427BD7E35D7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8" name="Text Box 15">
          <a:extLst>
            <a:ext uri="{FF2B5EF4-FFF2-40B4-BE49-F238E27FC236}">
              <a16:creationId xmlns:a16="http://schemas.microsoft.com/office/drawing/2014/main" id="{BF04E7E8-3201-4C0B-A192-358F45FA01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9" name="Text Box 15">
          <a:extLst>
            <a:ext uri="{FF2B5EF4-FFF2-40B4-BE49-F238E27FC236}">
              <a16:creationId xmlns:a16="http://schemas.microsoft.com/office/drawing/2014/main" id="{7131E7F9-FE33-4069-A934-C661582ECD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0" name="Text Box 15">
          <a:extLst>
            <a:ext uri="{FF2B5EF4-FFF2-40B4-BE49-F238E27FC236}">
              <a16:creationId xmlns:a16="http://schemas.microsoft.com/office/drawing/2014/main" id="{D150579F-F400-460D-ACD8-B0C602024C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1" name="Text Box 15">
          <a:extLst>
            <a:ext uri="{FF2B5EF4-FFF2-40B4-BE49-F238E27FC236}">
              <a16:creationId xmlns:a16="http://schemas.microsoft.com/office/drawing/2014/main" id="{A9ADEF7B-2E47-4BCF-8B4C-D638FA15C23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2" name="Text Box 15">
          <a:extLst>
            <a:ext uri="{FF2B5EF4-FFF2-40B4-BE49-F238E27FC236}">
              <a16:creationId xmlns:a16="http://schemas.microsoft.com/office/drawing/2014/main" id="{A5FD03B3-EBFA-412E-A2E9-D353449332C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3" name="Text Box 15">
          <a:extLst>
            <a:ext uri="{FF2B5EF4-FFF2-40B4-BE49-F238E27FC236}">
              <a16:creationId xmlns:a16="http://schemas.microsoft.com/office/drawing/2014/main" id="{17C7A022-25EC-47F2-AA70-957710E232E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5" name="Text Box 15">
          <a:extLst>
            <a:ext uri="{FF2B5EF4-FFF2-40B4-BE49-F238E27FC236}">
              <a16:creationId xmlns:a16="http://schemas.microsoft.com/office/drawing/2014/main" id="{C4ECBE14-3252-4FE0-91AD-DC7D36852229}"/>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6" name="Text Box 15">
          <a:extLst>
            <a:ext uri="{FF2B5EF4-FFF2-40B4-BE49-F238E27FC236}">
              <a16:creationId xmlns:a16="http://schemas.microsoft.com/office/drawing/2014/main" id="{30FAA4B3-B0BB-41A0-9971-4D91EDA44B3E}"/>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7" name="Text Box 15">
          <a:extLst>
            <a:ext uri="{FF2B5EF4-FFF2-40B4-BE49-F238E27FC236}">
              <a16:creationId xmlns:a16="http://schemas.microsoft.com/office/drawing/2014/main" id="{DD9EDE6F-25CC-40CC-9849-1816B37A3F6D}"/>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8" name="Text Box 15">
          <a:extLst>
            <a:ext uri="{FF2B5EF4-FFF2-40B4-BE49-F238E27FC236}">
              <a16:creationId xmlns:a16="http://schemas.microsoft.com/office/drawing/2014/main" id="{4A86288D-7745-45D1-99B0-B347994F82CB}"/>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9" name="Text Box 15">
          <a:extLst>
            <a:ext uri="{FF2B5EF4-FFF2-40B4-BE49-F238E27FC236}">
              <a16:creationId xmlns:a16="http://schemas.microsoft.com/office/drawing/2014/main" id="{1D36214F-E25A-4DB0-9B35-7CD4081E5FED}"/>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0" name="Text Box 15">
          <a:extLst>
            <a:ext uri="{FF2B5EF4-FFF2-40B4-BE49-F238E27FC236}">
              <a16:creationId xmlns:a16="http://schemas.microsoft.com/office/drawing/2014/main" id="{8BA7B960-170D-4799-8F8B-AA5CF3831028}"/>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1" name="Text Box 15">
          <a:extLst>
            <a:ext uri="{FF2B5EF4-FFF2-40B4-BE49-F238E27FC236}">
              <a16:creationId xmlns:a16="http://schemas.microsoft.com/office/drawing/2014/main" id="{D2473497-3D6E-462D-9FF8-7045A9C2469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2" name="Text Box 15">
          <a:extLst>
            <a:ext uri="{FF2B5EF4-FFF2-40B4-BE49-F238E27FC236}">
              <a16:creationId xmlns:a16="http://schemas.microsoft.com/office/drawing/2014/main" id="{EF40D65A-B4E6-4C75-A5B1-B477DD55C1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3" name="Text Box 15">
          <a:extLst>
            <a:ext uri="{FF2B5EF4-FFF2-40B4-BE49-F238E27FC236}">
              <a16:creationId xmlns:a16="http://schemas.microsoft.com/office/drawing/2014/main" id="{32CC90D1-1C06-4063-AFC1-34734D88507F}"/>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4" name="Text Box 15">
          <a:extLst>
            <a:ext uri="{FF2B5EF4-FFF2-40B4-BE49-F238E27FC236}">
              <a16:creationId xmlns:a16="http://schemas.microsoft.com/office/drawing/2014/main" id="{95FC5DD0-5B92-40CC-93C9-2CD1B599EE87}"/>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5" name="Text Box 15">
          <a:extLst>
            <a:ext uri="{FF2B5EF4-FFF2-40B4-BE49-F238E27FC236}">
              <a16:creationId xmlns:a16="http://schemas.microsoft.com/office/drawing/2014/main" id="{E9EAB800-9248-4783-989F-6B9F4B6FF7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6" name="Text Box 15">
          <a:extLst>
            <a:ext uri="{FF2B5EF4-FFF2-40B4-BE49-F238E27FC236}">
              <a16:creationId xmlns:a16="http://schemas.microsoft.com/office/drawing/2014/main" id="{D4238DE7-35E5-4807-97C5-13995576DC9E}"/>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7" name="Text Box 15">
          <a:extLst>
            <a:ext uri="{FF2B5EF4-FFF2-40B4-BE49-F238E27FC236}">
              <a16:creationId xmlns:a16="http://schemas.microsoft.com/office/drawing/2014/main" id="{31785EB6-E867-438B-9ED9-72A41022ECC5}"/>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8" name="Text Box 15">
          <a:extLst>
            <a:ext uri="{FF2B5EF4-FFF2-40B4-BE49-F238E27FC236}">
              <a16:creationId xmlns:a16="http://schemas.microsoft.com/office/drawing/2014/main" id="{F520EFF3-6732-4F06-B383-2387CF49235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1179" name="Text Box 16">
          <a:extLst>
            <a:ext uri="{FF2B5EF4-FFF2-40B4-BE49-F238E27FC236}">
              <a16:creationId xmlns:a16="http://schemas.microsoft.com/office/drawing/2014/main" id="{EF0DFD27-4584-4B48-ABB5-34E5BD5CF377}"/>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184" name="Text Box 16">
          <a:extLst>
            <a:ext uri="{FF2B5EF4-FFF2-40B4-BE49-F238E27FC236}">
              <a16:creationId xmlns:a16="http://schemas.microsoft.com/office/drawing/2014/main" id="{9FA899A6-F63B-41AE-9416-7C6E4AFAC352}"/>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185" name="Text Box 17">
          <a:extLst>
            <a:ext uri="{FF2B5EF4-FFF2-40B4-BE49-F238E27FC236}">
              <a16:creationId xmlns:a16="http://schemas.microsoft.com/office/drawing/2014/main" id="{8CC6A846-1350-4112-A777-0F72321BF29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186" name="Text Box 18">
          <a:extLst>
            <a:ext uri="{FF2B5EF4-FFF2-40B4-BE49-F238E27FC236}">
              <a16:creationId xmlns:a16="http://schemas.microsoft.com/office/drawing/2014/main" id="{3EB8EFF2-39AF-40F9-BB94-8152C605CC4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187" name="Text Box 19">
          <a:extLst>
            <a:ext uri="{FF2B5EF4-FFF2-40B4-BE49-F238E27FC236}">
              <a16:creationId xmlns:a16="http://schemas.microsoft.com/office/drawing/2014/main" id="{8958E14D-51EA-4C0E-BA9E-84B47A54156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88" name="Text Box 15">
          <a:extLst>
            <a:ext uri="{FF2B5EF4-FFF2-40B4-BE49-F238E27FC236}">
              <a16:creationId xmlns:a16="http://schemas.microsoft.com/office/drawing/2014/main" id="{B5097039-8BBF-4775-B84B-3B006A72461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89" name="Text Box 15">
          <a:extLst>
            <a:ext uri="{FF2B5EF4-FFF2-40B4-BE49-F238E27FC236}">
              <a16:creationId xmlns:a16="http://schemas.microsoft.com/office/drawing/2014/main" id="{7D2D6551-8F95-43A4-998B-760264B83A46}"/>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1" name="Text Box 16">
          <a:extLst>
            <a:ext uri="{FF2B5EF4-FFF2-40B4-BE49-F238E27FC236}">
              <a16:creationId xmlns:a16="http://schemas.microsoft.com/office/drawing/2014/main" id="{F5E015B6-2685-4659-BBC7-CD11DADD7CB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2" name="Text Box 17">
          <a:extLst>
            <a:ext uri="{FF2B5EF4-FFF2-40B4-BE49-F238E27FC236}">
              <a16:creationId xmlns:a16="http://schemas.microsoft.com/office/drawing/2014/main" id="{BA07460D-6677-4500-81AE-49833B66D96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3" name="Text Box 18">
          <a:extLst>
            <a:ext uri="{FF2B5EF4-FFF2-40B4-BE49-F238E27FC236}">
              <a16:creationId xmlns:a16="http://schemas.microsoft.com/office/drawing/2014/main" id="{8701CAA4-9777-459F-A885-808F70E83C2D}"/>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4" name="Text Box 19">
          <a:extLst>
            <a:ext uri="{FF2B5EF4-FFF2-40B4-BE49-F238E27FC236}">
              <a16:creationId xmlns:a16="http://schemas.microsoft.com/office/drawing/2014/main" id="{B5F8E599-4DD0-447C-888F-29E8A2A813C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35713"/>
    <xdr:sp macro="" textlink="">
      <xdr:nvSpPr>
        <xdr:cNvPr id="1195" name="Text Box 15">
          <a:extLst>
            <a:ext uri="{FF2B5EF4-FFF2-40B4-BE49-F238E27FC236}">
              <a16:creationId xmlns:a16="http://schemas.microsoft.com/office/drawing/2014/main" id="{F210B150-3403-40FD-92D9-0F6559C580E3}"/>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6" name="Text Box 16">
          <a:extLst>
            <a:ext uri="{FF2B5EF4-FFF2-40B4-BE49-F238E27FC236}">
              <a16:creationId xmlns:a16="http://schemas.microsoft.com/office/drawing/2014/main" id="{810632F6-DE25-4FB3-9B92-0B873C71C50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7" name="Text Box 17">
          <a:extLst>
            <a:ext uri="{FF2B5EF4-FFF2-40B4-BE49-F238E27FC236}">
              <a16:creationId xmlns:a16="http://schemas.microsoft.com/office/drawing/2014/main" id="{2B51B03E-5B1C-40CB-BDF9-2B73EB40AA11}"/>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8" name="Text Box 18">
          <a:extLst>
            <a:ext uri="{FF2B5EF4-FFF2-40B4-BE49-F238E27FC236}">
              <a16:creationId xmlns:a16="http://schemas.microsoft.com/office/drawing/2014/main" id="{F51F4477-0644-4457-83BA-8B54F1A06483}"/>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9" name="Text Box 19">
          <a:extLst>
            <a:ext uri="{FF2B5EF4-FFF2-40B4-BE49-F238E27FC236}">
              <a16:creationId xmlns:a16="http://schemas.microsoft.com/office/drawing/2014/main" id="{576CE2D9-A4BB-429F-918D-FA013111D6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87</xdr:row>
      <xdr:rowOff>0</xdr:rowOff>
    </xdr:from>
    <xdr:ext cx="95250" cy="213632"/>
    <xdr:sp macro="" textlink="">
      <xdr:nvSpPr>
        <xdr:cNvPr id="1200" name="Text Box 15">
          <a:extLst>
            <a:ext uri="{FF2B5EF4-FFF2-40B4-BE49-F238E27FC236}">
              <a16:creationId xmlns:a16="http://schemas.microsoft.com/office/drawing/2014/main" id="{DC07CB1F-8C75-4E67-840E-C03B87F635F7}"/>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01" name="Text Box 16">
          <a:extLst>
            <a:ext uri="{FF2B5EF4-FFF2-40B4-BE49-F238E27FC236}">
              <a16:creationId xmlns:a16="http://schemas.microsoft.com/office/drawing/2014/main" id="{49AD467E-FFDB-46C6-AAEA-C69629B62624}"/>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02" name="Text Box 17">
          <a:extLst>
            <a:ext uri="{FF2B5EF4-FFF2-40B4-BE49-F238E27FC236}">
              <a16:creationId xmlns:a16="http://schemas.microsoft.com/office/drawing/2014/main" id="{5580BFD5-EF7B-4D57-8C09-E96545D3BB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03" name="Text Box 18">
          <a:extLst>
            <a:ext uri="{FF2B5EF4-FFF2-40B4-BE49-F238E27FC236}">
              <a16:creationId xmlns:a16="http://schemas.microsoft.com/office/drawing/2014/main" id="{FF57D588-3408-441A-939E-CFAD6B57EC4E}"/>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04" name="Text Box 19">
          <a:extLst>
            <a:ext uri="{FF2B5EF4-FFF2-40B4-BE49-F238E27FC236}">
              <a16:creationId xmlns:a16="http://schemas.microsoft.com/office/drawing/2014/main" id="{CDDDD99A-D610-4238-98E0-2481A56859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05" name="Text Box 16">
          <a:extLst>
            <a:ext uri="{FF2B5EF4-FFF2-40B4-BE49-F238E27FC236}">
              <a16:creationId xmlns:a16="http://schemas.microsoft.com/office/drawing/2014/main" id="{DA404171-279E-41AA-8B69-45953FD50D9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06" name="Text Box 17">
          <a:extLst>
            <a:ext uri="{FF2B5EF4-FFF2-40B4-BE49-F238E27FC236}">
              <a16:creationId xmlns:a16="http://schemas.microsoft.com/office/drawing/2014/main" id="{BD8EA4B0-19B9-4067-9769-CA842CAD458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07" name="Text Box 18">
          <a:extLst>
            <a:ext uri="{FF2B5EF4-FFF2-40B4-BE49-F238E27FC236}">
              <a16:creationId xmlns:a16="http://schemas.microsoft.com/office/drawing/2014/main" id="{3880985D-91B4-4869-9BEF-AACF0370E5C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08" name="Text Box 19">
          <a:extLst>
            <a:ext uri="{FF2B5EF4-FFF2-40B4-BE49-F238E27FC236}">
              <a16:creationId xmlns:a16="http://schemas.microsoft.com/office/drawing/2014/main" id="{B8E10A15-9196-43D7-BC4D-94D413D0D32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209" name="Text Box 15">
          <a:extLst>
            <a:ext uri="{FF2B5EF4-FFF2-40B4-BE49-F238E27FC236}">
              <a16:creationId xmlns:a16="http://schemas.microsoft.com/office/drawing/2014/main" id="{126AD24F-DFE8-483E-B704-911259753522}"/>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0" name="Text Box 16">
          <a:extLst>
            <a:ext uri="{FF2B5EF4-FFF2-40B4-BE49-F238E27FC236}">
              <a16:creationId xmlns:a16="http://schemas.microsoft.com/office/drawing/2014/main" id="{E6B18F7C-932C-42D3-A980-FF323729BAB5}"/>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1" name="Text Box 17">
          <a:extLst>
            <a:ext uri="{FF2B5EF4-FFF2-40B4-BE49-F238E27FC236}">
              <a16:creationId xmlns:a16="http://schemas.microsoft.com/office/drawing/2014/main" id="{E7318D3A-A30F-4C55-861F-265F474DBB8F}"/>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2" name="Text Box 18">
          <a:extLst>
            <a:ext uri="{FF2B5EF4-FFF2-40B4-BE49-F238E27FC236}">
              <a16:creationId xmlns:a16="http://schemas.microsoft.com/office/drawing/2014/main" id="{4B6F9A9E-156D-4410-8AAE-8C36176D98AA}"/>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3" name="Text Box 19">
          <a:extLst>
            <a:ext uri="{FF2B5EF4-FFF2-40B4-BE49-F238E27FC236}">
              <a16:creationId xmlns:a16="http://schemas.microsoft.com/office/drawing/2014/main" id="{FA0C7531-F050-4481-B9E8-3B2F2A38A14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14" name="Text Box 15">
          <a:extLst>
            <a:ext uri="{FF2B5EF4-FFF2-40B4-BE49-F238E27FC236}">
              <a16:creationId xmlns:a16="http://schemas.microsoft.com/office/drawing/2014/main" id="{3A05A8EE-0767-45A6-92AF-B759BC49C254}"/>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5" name="Text Box 16">
          <a:extLst>
            <a:ext uri="{FF2B5EF4-FFF2-40B4-BE49-F238E27FC236}">
              <a16:creationId xmlns:a16="http://schemas.microsoft.com/office/drawing/2014/main" id="{0E7369C3-AC1F-4E7C-BCEF-56C1343F2301}"/>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6" name="Text Box 17">
          <a:extLst>
            <a:ext uri="{FF2B5EF4-FFF2-40B4-BE49-F238E27FC236}">
              <a16:creationId xmlns:a16="http://schemas.microsoft.com/office/drawing/2014/main" id="{2C231655-1730-4C9C-A555-667B4C718DAF}"/>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7" name="Text Box 18">
          <a:extLst>
            <a:ext uri="{FF2B5EF4-FFF2-40B4-BE49-F238E27FC236}">
              <a16:creationId xmlns:a16="http://schemas.microsoft.com/office/drawing/2014/main" id="{70039FA0-365C-4B03-AE1E-AE26222BF016}"/>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8" name="Text Box 19">
          <a:extLst>
            <a:ext uri="{FF2B5EF4-FFF2-40B4-BE49-F238E27FC236}">
              <a16:creationId xmlns:a16="http://schemas.microsoft.com/office/drawing/2014/main" id="{278B0159-6FA7-4A6D-A52E-28B42899FFA5}"/>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19" name="Text Box 16">
          <a:extLst>
            <a:ext uri="{FF2B5EF4-FFF2-40B4-BE49-F238E27FC236}">
              <a16:creationId xmlns:a16="http://schemas.microsoft.com/office/drawing/2014/main" id="{F3082E46-C681-48C8-8FE9-82D599BE1035}"/>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0" name="Text Box 17">
          <a:extLst>
            <a:ext uri="{FF2B5EF4-FFF2-40B4-BE49-F238E27FC236}">
              <a16:creationId xmlns:a16="http://schemas.microsoft.com/office/drawing/2014/main" id="{F317EAF5-EC7B-4FA7-9B9A-F85ABBE8AC08}"/>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1" name="Text Box 18">
          <a:extLst>
            <a:ext uri="{FF2B5EF4-FFF2-40B4-BE49-F238E27FC236}">
              <a16:creationId xmlns:a16="http://schemas.microsoft.com/office/drawing/2014/main" id="{B4C2A483-1CDE-49F1-87A4-9B62BC5EE7FC}"/>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2" name="Text Box 19">
          <a:extLst>
            <a:ext uri="{FF2B5EF4-FFF2-40B4-BE49-F238E27FC236}">
              <a16:creationId xmlns:a16="http://schemas.microsoft.com/office/drawing/2014/main" id="{AA42C23B-5D2A-4EB5-A8ED-BC0FD08BFDFB}"/>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442269"/>
    <xdr:sp macro="" textlink="">
      <xdr:nvSpPr>
        <xdr:cNvPr id="1223" name="Text Box 15">
          <a:extLst>
            <a:ext uri="{FF2B5EF4-FFF2-40B4-BE49-F238E27FC236}">
              <a16:creationId xmlns:a16="http://schemas.microsoft.com/office/drawing/2014/main" id="{EA3325E1-174B-4507-8A4E-3DF09BEF1E3F}"/>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4" name="Text Box 16">
          <a:extLst>
            <a:ext uri="{FF2B5EF4-FFF2-40B4-BE49-F238E27FC236}">
              <a16:creationId xmlns:a16="http://schemas.microsoft.com/office/drawing/2014/main" id="{65023353-0F6B-4625-857D-C07B93242D9F}"/>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5" name="Text Box 17">
          <a:extLst>
            <a:ext uri="{FF2B5EF4-FFF2-40B4-BE49-F238E27FC236}">
              <a16:creationId xmlns:a16="http://schemas.microsoft.com/office/drawing/2014/main" id="{F6CD3BF1-8EA9-4962-AD01-8CD9C6FD136A}"/>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6" name="Text Box 18">
          <a:extLst>
            <a:ext uri="{FF2B5EF4-FFF2-40B4-BE49-F238E27FC236}">
              <a16:creationId xmlns:a16="http://schemas.microsoft.com/office/drawing/2014/main" id="{C539417E-7403-41B9-9DB5-3CD458A74716}"/>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7" name="Text Box 19">
          <a:extLst>
            <a:ext uri="{FF2B5EF4-FFF2-40B4-BE49-F238E27FC236}">
              <a16:creationId xmlns:a16="http://schemas.microsoft.com/office/drawing/2014/main" id="{A2BE5131-E606-41A8-AAE6-C2B4BFA5676B}"/>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1228" name="Text Box 15">
          <a:extLst>
            <a:ext uri="{FF2B5EF4-FFF2-40B4-BE49-F238E27FC236}">
              <a16:creationId xmlns:a16="http://schemas.microsoft.com/office/drawing/2014/main" id="{A9791EE7-D35C-4193-8CE9-73FDD55080A1}"/>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9" name="Text Box 16">
          <a:extLst>
            <a:ext uri="{FF2B5EF4-FFF2-40B4-BE49-F238E27FC236}">
              <a16:creationId xmlns:a16="http://schemas.microsoft.com/office/drawing/2014/main" id="{42A64549-D733-4CF2-953A-574085B2C501}"/>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30" name="Text Box 17">
          <a:extLst>
            <a:ext uri="{FF2B5EF4-FFF2-40B4-BE49-F238E27FC236}">
              <a16:creationId xmlns:a16="http://schemas.microsoft.com/office/drawing/2014/main" id="{6E7586D1-8E3D-40C5-800D-A1B547010B78}"/>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31" name="Text Box 18">
          <a:extLst>
            <a:ext uri="{FF2B5EF4-FFF2-40B4-BE49-F238E27FC236}">
              <a16:creationId xmlns:a16="http://schemas.microsoft.com/office/drawing/2014/main" id="{6FCA5B08-65FC-45C6-9A25-3635C5C81F6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32" name="Text Box 19">
          <a:extLst>
            <a:ext uri="{FF2B5EF4-FFF2-40B4-BE49-F238E27FC236}">
              <a16:creationId xmlns:a16="http://schemas.microsoft.com/office/drawing/2014/main" id="{B8763420-5963-4F45-8FC3-51EC764A1FC5}"/>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3" name="Text Box 16">
          <a:extLst>
            <a:ext uri="{FF2B5EF4-FFF2-40B4-BE49-F238E27FC236}">
              <a16:creationId xmlns:a16="http://schemas.microsoft.com/office/drawing/2014/main" id="{6FA41DCB-6030-478C-87FC-6EDF562B20FA}"/>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4" name="Text Box 17">
          <a:extLst>
            <a:ext uri="{FF2B5EF4-FFF2-40B4-BE49-F238E27FC236}">
              <a16:creationId xmlns:a16="http://schemas.microsoft.com/office/drawing/2014/main" id="{1172754F-B34C-4D0A-8CDB-0296231C9B42}"/>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5" name="Text Box 18">
          <a:extLst>
            <a:ext uri="{FF2B5EF4-FFF2-40B4-BE49-F238E27FC236}">
              <a16:creationId xmlns:a16="http://schemas.microsoft.com/office/drawing/2014/main" id="{C4DCA4A0-D0A9-4FAC-B49E-494B57C4E6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6" name="Text Box 19">
          <a:extLst>
            <a:ext uri="{FF2B5EF4-FFF2-40B4-BE49-F238E27FC236}">
              <a16:creationId xmlns:a16="http://schemas.microsoft.com/office/drawing/2014/main" id="{56FE16EF-C137-4677-838A-42723799D2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237" name="Text Box 15">
          <a:extLst>
            <a:ext uri="{FF2B5EF4-FFF2-40B4-BE49-F238E27FC236}">
              <a16:creationId xmlns:a16="http://schemas.microsoft.com/office/drawing/2014/main" id="{734BFBC8-F5FD-4767-9D38-930E00685F0B}"/>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38" name="Text Box 15">
          <a:extLst>
            <a:ext uri="{FF2B5EF4-FFF2-40B4-BE49-F238E27FC236}">
              <a16:creationId xmlns:a16="http://schemas.microsoft.com/office/drawing/2014/main" id="{BFB75829-F1D2-4D2A-BD4A-16DD224B5F8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9" name="Text Box 16">
          <a:extLst>
            <a:ext uri="{FF2B5EF4-FFF2-40B4-BE49-F238E27FC236}">
              <a16:creationId xmlns:a16="http://schemas.microsoft.com/office/drawing/2014/main" id="{5AD8D121-4FE8-42DE-A5A0-485B124C0BCF}"/>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0" name="Text Box 17">
          <a:extLst>
            <a:ext uri="{FF2B5EF4-FFF2-40B4-BE49-F238E27FC236}">
              <a16:creationId xmlns:a16="http://schemas.microsoft.com/office/drawing/2014/main" id="{7488AA3F-B802-4DC8-A7B8-0399B627AF1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1" name="Text Box 18">
          <a:extLst>
            <a:ext uri="{FF2B5EF4-FFF2-40B4-BE49-F238E27FC236}">
              <a16:creationId xmlns:a16="http://schemas.microsoft.com/office/drawing/2014/main" id="{C2C53C44-C8CD-447E-9D14-50F04B49CF55}"/>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2" name="Text Box 19">
          <a:extLst>
            <a:ext uri="{FF2B5EF4-FFF2-40B4-BE49-F238E27FC236}">
              <a16:creationId xmlns:a16="http://schemas.microsoft.com/office/drawing/2014/main" id="{D3310E10-24A0-4EC3-A450-E9B6142BFE63}"/>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43" name="Text Box 15">
          <a:extLst>
            <a:ext uri="{FF2B5EF4-FFF2-40B4-BE49-F238E27FC236}">
              <a16:creationId xmlns:a16="http://schemas.microsoft.com/office/drawing/2014/main" id="{53289337-8BE4-4705-9D63-3E28304D8D22}"/>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4" name="Text Box 16">
          <a:extLst>
            <a:ext uri="{FF2B5EF4-FFF2-40B4-BE49-F238E27FC236}">
              <a16:creationId xmlns:a16="http://schemas.microsoft.com/office/drawing/2014/main" id="{DCC797B9-C816-4A06-A899-4D68FD70A21E}"/>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5" name="Text Box 17">
          <a:extLst>
            <a:ext uri="{FF2B5EF4-FFF2-40B4-BE49-F238E27FC236}">
              <a16:creationId xmlns:a16="http://schemas.microsoft.com/office/drawing/2014/main" id="{8F5005A6-6085-4DDD-B7AE-4E21AD74965B}"/>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6" name="Text Box 18">
          <a:extLst>
            <a:ext uri="{FF2B5EF4-FFF2-40B4-BE49-F238E27FC236}">
              <a16:creationId xmlns:a16="http://schemas.microsoft.com/office/drawing/2014/main" id="{15B0617D-6B67-4090-BBCF-71577C834D1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7" name="Text Box 19">
          <a:extLst>
            <a:ext uri="{FF2B5EF4-FFF2-40B4-BE49-F238E27FC236}">
              <a16:creationId xmlns:a16="http://schemas.microsoft.com/office/drawing/2014/main" id="{803A5808-2CCE-429A-BA81-B200669827D5}"/>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48" name="Text Box 15">
          <a:extLst>
            <a:ext uri="{FF2B5EF4-FFF2-40B4-BE49-F238E27FC236}">
              <a16:creationId xmlns:a16="http://schemas.microsoft.com/office/drawing/2014/main" id="{BB8830E8-3E1A-46BB-87FF-164E7820786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331"/>
    <xdr:sp macro="" textlink="">
      <xdr:nvSpPr>
        <xdr:cNvPr id="1249" name="Text Box 15">
          <a:extLst>
            <a:ext uri="{FF2B5EF4-FFF2-40B4-BE49-F238E27FC236}">
              <a16:creationId xmlns:a16="http://schemas.microsoft.com/office/drawing/2014/main" id="{867B859D-C5F7-4F00-B6DC-03A458031318}"/>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50" name="Text Box 16">
          <a:extLst>
            <a:ext uri="{FF2B5EF4-FFF2-40B4-BE49-F238E27FC236}">
              <a16:creationId xmlns:a16="http://schemas.microsoft.com/office/drawing/2014/main" id="{239E392F-8C5C-471C-BB5F-1DCE5484AF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51" name="Text Box 17">
          <a:extLst>
            <a:ext uri="{FF2B5EF4-FFF2-40B4-BE49-F238E27FC236}">
              <a16:creationId xmlns:a16="http://schemas.microsoft.com/office/drawing/2014/main" id="{53CDDF5E-74F6-47AF-AD07-B49121659BE9}"/>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52" name="Text Box 18">
          <a:extLst>
            <a:ext uri="{FF2B5EF4-FFF2-40B4-BE49-F238E27FC236}">
              <a16:creationId xmlns:a16="http://schemas.microsoft.com/office/drawing/2014/main" id="{A6CB809D-6D10-4042-8825-6C298E1CA914}"/>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53" name="Text Box 19">
          <a:extLst>
            <a:ext uri="{FF2B5EF4-FFF2-40B4-BE49-F238E27FC236}">
              <a16:creationId xmlns:a16="http://schemas.microsoft.com/office/drawing/2014/main" id="{230C34B9-0B46-4056-B287-F7055A435136}"/>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54" name="Text Box 15">
          <a:extLst>
            <a:ext uri="{FF2B5EF4-FFF2-40B4-BE49-F238E27FC236}">
              <a16:creationId xmlns:a16="http://schemas.microsoft.com/office/drawing/2014/main" id="{0CA768F3-7D8E-4028-8172-6BDA9555035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255" name="Text Box 15">
          <a:extLst>
            <a:ext uri="{FF2B5EF4-FFF2-40B4-BE49-F238E27FC236}">
              <a16:creationId xmlns:a16="http://schemas.microsoft.com/office/drawing/2014/main" id="{1AF1441C-90EA-41BC-80CB-41C8AFAB156E}"/>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56" name="Text Box 15">
          <a:extLst>
            <a:ext uri="{FF2B5EF4-FFF2-40B4-BE49-F238E27FC236}">
              <a16:creationId xmlns:a16="http://schemas.microsoft.com/office/drawing/2014/main" id="{7B1AA8D5-B5D2-4C9E-8AA7-D31BF83795D8}"/>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57" name="Text Box 16">
          <a:extLst>
            <a:ext uri="{FF2B5EF4-FFF2-40B4-BE49-F238E27FC236}">
              <a16:creationId xmlns:a16="http://schemas.microsoft.com/office/drawing/2014/main" id="{C6CDA11A-1F3F-43C8-BC8C-A3533DE17EB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58" name="Text Box 17">
          <a:extLst>
            <a:ext uri="{FF2B5EF4-FFF2-40B4-BE49-F238E27FC236}">
              <a16:creationId xmlns:a16="http://schemas.microsoft.com/office/drawing/2014/main" id="{3860909B-CE95-4E20-9F72-48B4E64577F9}"/>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59" name="Text Box 18">
          <a:extLst>
            <a:ext uri="{FF2B5EF4-FFF2-40B4-BE49-F238E27FC236}">
              <a16:creationId xmlns:a16="http://schemas.microsoft.com/office/drawing/2014/main" id="{D6283346-D56D-4545-BF13-1EFE9AAFE674}"/>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0" name="Text Box 19">
          <a:extLst>
            <a:ext uri="{FF2B5EF4-FFF2-40B4-BE49-F238E27FC236}">
              <a16:creationId xmlns:a16="http://schemas.microsoft.com/office/drawing/2014/main" id="{373E37DF-E4C8-46B1-9388-4E3561848F1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61" name="Text Box 15">
          <a:extLst>
            <a:ext uri="{FF2B5EF4-FFF2-40B4-BE49-F238E27FC236}">
              <a16:creationId xmlns:a16="http://schemas.microsoft.com/office/drawing/2014/main" id="{A04F853F-1ED4-4180-9919-215A8C103A07}"/>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2" name="Text Box 16">
          <a:extLst>
            <a:ext uri="{FF2B5EF4-FFF2-40B4-BE49-F238E27FC236}">
              <a16:creationId xmlns:a16="http://schemas.microsoft.com/office/drawing/2014/main" id="{AE8F85D8-4A2B-4888-8237-3E5C015BB34D}"/>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3" name="Text Box 17">
          <a:extLst>
            <a:ext uri="{FF2B5EF4-FFF2-40B4-BE49-F238E27FC236}">
              <a16:creationId xmlns:a16="http://schemas.microsoft.com/office/drawing/2014/main" id="{5E1BAE08-322C-4FD0-BF0E-60B84D75117C}"/>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4" name="Text Box 18">
          <a:extLst>
            <a:ext uri="{FF2B5EF4-FFF2-40B4-BE49-F238E27FC236}">
              <a16:creationId xmlns:a16="http://schemas.microsoft.com/office/drawing/2014/main" id="{399DEAE2-6480-4667-98BE-F9CF04B4048B}"/>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5" name="Text Box 19">
          <a:extLst>
            <a:ext uri="{FF2B5EF4-FFF2-40B4-BE49-F238E27FC236}">
              <a16:creationId xmlns:a16="http://schemas.microsoft.com/office/drawing/2014/main" id="{4471400B-B898-4881-8E80-18BE8BC23CF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66" name="Text Box 15">
          <a:extLst>
            <a:ext uri="{FF2B5EF4-FFF2-40B4-BE49-F238E27FC236}">
              <a16:creationId xmlns:a16="http://schemas.microsoft.com/office/drawing/2014/main" id="{BB8696B6-8D8F-4B87-91CF-566A3BFC5D5E}"/>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67" name="Text Box 16">
          <a:extLst>
            <a:ext uri="{FF2B5EF4-FFF2-40B4-BE49-F238E27FC236}">
              <a16:creationId xmlns:a16="http://schemas.microsoft.com/office/drawing/2014/main" id="{D68D6FB1-0245-4C5B-8D0A-55AAE2FC481B}"/>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68" name="Text Box 17">
          <a:extLst>
            <a:ext uri="{FF2B5EF4-FFF2-40B4-BE49-F238E27FC236}">
              <a16:creationId xmlns:a16="http://schemas.microsoft.com/office/drawing/2014/main" id="{B33BFEC3-FEE8-4B95-9CC2-D41DF13E9822}"/>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69" name="Text Box 18">
          <a:extLst>
            <a:ext uri="{FF2B5EF4-FFF2-40B4-BE49-F238E27FC236}">
              <a16:creationId xmlns:a16="http://schemas.microsoft.com/office/drawing/2014/main" id="{EB477292-328F-4235-AEE9-D2577508F2D9}"/>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0" name="Text Box 19">
          <a:extLst>
            <a:ext uri="{FF2B5EF4-FFF2-40B4-BE49-F238E27FC236}">
              <a16:creationId xmlns:a16="http://schemas.microsoft.com/office/drawing/2014/main" id="{E8C34C1D-5008-4C44-8D5C-24F7E6D845F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271" name="Text Box 15">
          <a:extLst>
            <a:ext uri="{FF2B5EF4-FFF2-40B4-BE49-F238E27FC236}">
              <a16:creationId xmlns:a16="http://schemas.microsoft.com/office/drawing/2014/main" id="{3E8A77EB-FF6C-47A1-A6E2-41A43294FD9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2" name="Text Box 16">
          <a:extLst>
            <a:ext uri="{FF2B5EF4-FFF2-40B4-BE49-F238E27FC236}">
              <a16:creationId xmlns:a16="http://schemas.microsoft.com/office/drawing/2014/main" id="{DBFAC26D-7CDF-4544-BD36-29552760827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3" name="Text Box 17">
          <a:extLst>
            <a:ext uri="{FF2B5EF4-FFF2-40B4-BE49-F238E27FC236}">
              <a16:creationId xmlns:a16="http://schemas.microsoft.com/office/drawing/2014/main" id="{14663F2B-0780-4227-80EE-A651DF96FB3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4" name="Text Box 18">
          <a:extLst>
            <a:ext uri="{FF2B5EF4-FFF2-40B4-BE49-F238E27FC236}">
              <a16:creationId xmlns:a16="http://schemas.microsoft.com/office/drawing/2014/main" id="{419CE2EA-5C9B-4FD3-99C1-798CED248E4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5" name="Text Box 19">
          <a:extLst>
            <a:ext uri="{FF2B5EF4-FFF2-40B4-BE49-F238E27FC236}">
              <a16:creationId xmlns:a16="http://schemas.microsoft.com/office/drawing/2014/main" id="{60715028-13D6-4E6F-BB83-B534E3C6384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276" name="Text Box 15">
          <a:extLst>
            <a:ext uri="{FF2B5EF4-FFF2-40B4-BE49-F238E27FC236}">
              <a16:creationId xmlns:a16="http://schemas.microsoft.com/office/drawing/2014/main" id="{0E2FBC3C-8C19-4B79-9C3B-96120F1E2502}"/>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7" name="Text Box 16">
          <a:extLst>
            <a:ext uri="{FF2B5EF4-FFF2-40B4-BE49-F238E27FC236}">
              <a16:creationId xmlns:a16="http://schemas.microsoft.com/office/drawing/2014/main" id="{AE83428C-7F7C-4A5B-9488-270B28778DDF}"/>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8" name="Text Box 17">
          <a:extLst>
            <a:ext uri="{FF2B5EF4-FFF2-40B4-BE49-F238E27FC236}">
              <a16:creationId xmlns:a16="http://schemas.microsoft.com/office/drawing/2014/main" id="{425F0BD3-2EBA-41A0-88D1-D6F23221C44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9" name="Text Box 18">
          <a:extLst>
            <a:ext uri="{FF2B5EF4-FFF2-40B4-BE49-F238E27FC236}">
              <a16:creationId xmlns:a16="http://schemas.microsoft.com/office/drawing/2014/main" id="{9E693517-43DE-4889-8D90-86E33BE03367}"/>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0" name="Text Box 19">
          <a:extLst>
            <a:ext uri="{FF2B5EF4-FFF2-40B4-BE49-F238E27FC236}">
              <a16:creationId xmlns:a16="http://schemas.microsoft.com/office/drawing/2014/main" id="{CA87DD49-F942-45BD-A7B0-36A4C9E954C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281" name="Text Box 15">
          <a:extLst>
            <a:ext uri="{FF2B5EF4-FFF2-40B4-BE49-F238E27FC236}">
              <a16:creationId xmlns:a16="http://schemas.microsoft.com/office/drawing/2014/main" id="{52121C95-1A93-4480-B9DE-BA4838C8B6FC}"/>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282" name="Text Box 15">
          <a:extLst>
            <a:ext uri="{FF2B5EF4-FFF2-40B4-BE49-F238E27FC236}">
              <a16:creationId xmlns:a16="http://schemas.microsoft.com/office/drawing/2014/main" id="{1AF9C98C-4717-4FF2-B201-91AC86C8B816}"/>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3" name="Text Box 16">
          <a:extLst>
            <a:ext uri="{FF2B5EF4-FFF2-40B4-BE49-F238E27FC236}">
              <a16:creationId xmlns:a16="http://schemas.microsoft.com/office/drawing/2014/main" id="{46C159A9-29AB-4C3C-BD3B-9FB183E624C3}"/>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4" name="Text Box 17">
          <a:extLst>
            <a:ext uri="{FF2B5EF4-FFF2-40B4-BE49-F238E27FC236}">
              <a16:creationId xmlns:a16="http://schemas.microsoft.com/office/drawing/2014/main" id="{5C9F328C-2916-4C0E-8494-5484F7C87FC4}"/>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5" name="Text Box 18">
          <a:extLst>
            <a:ext uri="{FF2B5EF4-FFF2-40B4-BE49-F238E27FC236}">
              <a16:creationId xmlns:a16="http://schemas.microsoft.com/office/drawing/2014/main" id="{E90194BB-7604-4104-969F-A5BC42413B7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6" name="Text Box 19">
          <a:extLst>
            <a:ext uri="{FF2B5EF4-FFF2-40B4-BE49-F238E27FC236}">
              <a16:creationId xmlns:a16="http://schemas.microsoft.com/office/drawing/2014/main" id="{74B15FF7-65C0-485E-9BAB-451AACA7002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287" name="Text Box 15">
          <a:extLst>
            <a:ext uri="{FF2B5EF4-FFF2-40B4-BE49-F238E27FC236}">
              <a16:creationId xmlns:a16="http://schemas.microsoft.com/office/drawing/2014/main" id="{7067AE43-70B1-4D8C-B287-52B25726193E}"/>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8" name="Text Box 16">
          <a:extLst>
            <a:ext uri="{FF2B5EF4-FFF2-40B4-BE49-F238E27FC236}">
              <a16:creationId xmlns:a16="http://schemas.microsoft.com/office/drawing/2014/main" id="{682F90A6-3D01-45D8-8FD9-553EE0E4E03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9" name="Text Box 17">
          <a:extLst>
            <a:ext uri="{FF2B5EF4-FFF2-40B4-BE49-F238E27FC236}">
              <a16:creationId xmlns:a16="http://schemas.microsoft.com/office/drawing/2014/main" id="{4E8B4BCB-136C-44E8-BCD2-2CD897F9965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90" name="Text Box 18">
          <a:extLst>
            <a:ext uri="{FF2B5EF4-FFF2-40B4-BE49-F238E27FC236}">
              <a16:creationId xmlns:a16="http://schemas.microsoft.com/office/drawing/2014/main" id="{80216D33-EC68-43B6-8FF0-ADE7AAD93AE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91" name="Text Box 19">
          <a:extLst>
            <a:ext uri="{FF2B5EF4-FFF2-40B4-BE49-F238E27FC236}">
              <a16:creationId xmlns:a16="http://schemas.microsoft.com/office/drawing/2014/main" id="{800A0822-36A2-4178-A9E1-1C70DD4EF7E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292" name="Text Box 15">
          <a:extLst>
            <a:ext uri="{FF2B5EF4-FFF2-40B4-BE49-F238E27FC236}">
              <a16:creationId xmlns:a16="http://schemas.microsoft.com/office/drawing/2014/main" id="{31B09218-73C7-43FE-A03E-906D4EC985AF}"/>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93" name="Text Box 16">
          <a:extLst>
            <a:ext uri="{FF2B5EF4-FFF2-40B4-BE49-F238E27FC236}">
              <a16:creationId xmlns:a16="http://schemas.microsoft.com/office/drawing/2014/main" id="{D3E90D77-1D81-44EB-A93E-5B8EF11CB2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94" name="Text Box 17">
          <a:extLst>
            <a:ext uri="{FF2B5EF4-FFF2-40B4-BE49-F238E27FC236}">
              <a16:creationId xmlns:a16="http://schemas.microsoft.com/office/drawing/2014/main" id="{FC954132-6492-4C5C-873F-23C86BC4BE46}"/>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95" name="Text Box 18">
          <a:extLst>
            <a:ext uri="{FF2B5EF4-FFF2-40B4-BE49-F238E27FC236}">
              <a16:creationId xmlns:a16="http://schemas.microsoft.com/office/drawing/2014/main" id="{F10ED0B7-F5ED-4238-8597-B6EAD853F55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96" name="Text Box 19">
          <a:extLst>
            <a:ext uri="{FF2B5EF4-FFF2-40B4-BE49-F238E27FC236}">
              <a16:creationId xmlns:a16="http://schemas.microsoft.com/office/drawing/2014/main" id="{EF7D0A67-E249-40FA-A7ED-CF3BE4AD33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97" name="Text Box 16">
          <a:extLst>
            <a:ext uri="{FF2B5EF4-FFF2-40B4-BE49-F238E27FC236}">
              <a16:creationId xmlns:a16="http://schemas.microsoft.com/office/drawing/2014/main" id="{FC82B86A-C7B7-4365-B8B2-4B73D74E48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98" name="Text Box 17">
          <a:extLst>
            <a:ext uri="{FF2B5EF4-FFF2-40B4-BE49-F238E27FC236}">
              <a16:creationId xmlns:a16="http://schemas.microsoft.com/office/drawing/2014/main" id="{B203410E-9E76-4B06-BB28-A4EB9F9FD9B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99" name="Text Box 18">
          <a:extLst>
            <a:ext uri="{FF2B5EF4-FFF2-40B4-BE49-F238E27FC236}">
              <a16:creationId xmlns:a16="http://schemas.microsoft.com/office/drawing/2014/main" id="{378BE26E-4CE3-4702-9AD6-F61C4986519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00" name="Text Box 19">
          <a:extLst>
            <a:ext uri="{FF2B5EF4-FFF2-40B4-BE49-F238E27FC236}">
              <a16:creationId xmlns:a16="http://schemas.microsoft.com/office/drawing/2014/main" id="{F9DC501E-A97C-4BBC-A22C-29C09AFC87A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01" name="Text Box 16">
          <a:extLst>
            <a:ext uri="{FF2B5EF4-FFF2-40B4-BE49-F238E27FC236}">
              <a16:creationId xmlns:a16="http://schemas.microsoft.com/office/drawing/2014/main" id="{72C21863-A209-4F3D-B57B-33594510127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02" name="Text Box 17">
          <a:extLst>
            <a:ext uri="{FF2B5EF4-FFF2-40B4-BE49-F238E27FC236}">
              <a16:creationId xmlns:a16="http://schemas.microsoft.com/office/drawing/2014/main" id="{4D6F590F-65F4-4385-B042-12E2E0BF9D1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03" name="Text Box 18">
          <a:extLst>
            <a:ext uri="{FF2B5EF4-FFF2-40B4-BE49-F238E27FC236}">
              <a16:creationId xmlns:a16="http://schemas.microsoft.com/office/drawing/2014/main" id="{EF538D49-6779-4500-B644-422A2686B5B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04" name="Text Box 19">
          <a:extLst>
            <a:ext uri="{FF2B5EF4-FFF2-40B4-BE49-F238E27FC236}">
              <a16:creationId xmlns:a16="http://schemas.microsoft.com/office/drawing/2014/main" id="{964C6B1A-CA87-431F-AB08-5D8D6C45CA7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305" name="Text Box 15">
          <a:extLst>
            <a:ext uri="{FF2B5EF4-FFF2-40B4-BE49-F238E27FC236}">
              <a16:creationId xmlns:a16="http://schemas.microsoft.com/office/drawing/2014/main" id="{5F09F72D-D465-415B-B5B4-99E2E898160A}"/>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06" name="Text Box 16">
          <a:extLst>
            <a:ext uri="{FF2B5EF4-FFF2-40B4-BE49-F238E27FC236}">
              <a16:creationId xmlns:a16="http://schemas.microsoft.com/office/drawing/2014/main" id="{DF73F67A-8427-4D6A-A42D-7F8E609624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07" name="Text Box 17">
          <a:extLst>
            <a:ext uri="{FF2B5EF4-FFF2-40B4-BE49-F238E27FC236}">
              <a16:creationId xmlns:a16="http://schemas.microsoft.com/office/drawing/2014/main" id="{9DB586B0-99FD-48DC-B85C-EB38FAED84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08" name="Text Box 18">
          <a:extLst>
            <a:ext uri="{FF2B5EF4-FFF2-40B4-BE49-F238E27FC236}">
              <a16:creationId xmlns:a16="http://schemas.microsoft.com/office/drawing/2014/main" id="{EA0C5682-90DA-4EDE-A052-7726CE11314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09" name="Text Box 19">
          <a:extLst>
            <a:ext uri="{FF2B5EF4-FFF2-40B4-BE49-F238E27FC236}">
              <a16:creationId xmlns:a16="http://schemas.microsoft.com/office/drawing/2014/main" id="{9DB77E01-6001-462B-9398-381CB713815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10" name="Text Box 15">
          <a:extLst>
            <a:ext uri="{FF2B5EF4-FFF2-40B4-BE49-F238E27FC236}">
              <a16:creationId xmlns:a16="http://schemas.microsoft.com/office/drawing/2014/main" id="{58DC461D-829F-4176-93B6-3C20543839E1}"/>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311" name="Text Box 15">
          <a:extLst>
            <a:ext uri="{FF2B5EF4-FFF2-40B4-BE49-F238E27FC236}">
              <a16:creationId xmlns:a16="http://schemas.microsoft.com/office/drawing/2014/main" id="{D69259C2-60B2-4804-A8CA-FF1737B0190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12" name="Text Box 16">
          <a:extLst>
            <a:ext uri="{FF2B5EF4-FFF2-40B4-BE49-F238E27FC236}">
              <a16:creationId xmlns:a16="http://schemas.microsoft.com/office/drawing/2014/main" id="{60FB31FF-F417-4D4D-BBC5-D3B66AA97D6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13" name="Text Box 17">
          <a:extLst>
            <a:ext uri="{FF2B5EF4-FFF2-40B4-BE49-F238E27FC236}">
              <a16:creationId xmlns:a16="http://schemas.microsoft.com/office/drawing/2014/main" id="{2D185B1C-ECCF-41ED-ABB9-8BDAEAE19BA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14" name="Text Box 18">
          <a:extLst>
            <a:ext uri="{FF2B5EF4-FFF2-40B4-BE49-F238E27FC236}">
              <a16:creationId xmlns:a16="http://schemas.microsoft.com/office/drawing/2014/main" id="{5E43DBFD-79BB-4F58-B078-A4D6A480050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15" name="Text Box 15">
          <a:extLst>
            <a:ext uri="{FF2B5EF4-FFF2-40B4-BE49-F238E27FC236}">
              <a16:creationId xmlns:a16="http://schemas.microsoft.com/office/drawing/2014/main" id="{91A627DF-80A8-495C-8B9B-CBC3E8D1C9C3}"/>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16" name="Text Box 16">
          <a:extLst>
            <a:ext uri="{FF2B5EF4-FFF2-40B4-BE49-F238E27FC236}">
              <a16:creationId xmlns:a16="http://schemas.microsoft.com/office/drawing/2014/main" id="{C59A66E6-06F7-4780-8F0D-662C96BDCDB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17" name="Text Box 17">
          <a:extLst>
            <a:ext uri="{FF2B5EF4-FFF2-40B4-BE49-F238E27FC236}">
              <a16:creationId xmlns:a16="http://schemas.microsoft.com/office/drawing/2014/main" id="{1E6EF989-796E-4245-B38F-8D59B790E80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18" name="Text Box 18">
          <a:extLst>
            <a:ext uri="{FF2B5EF4-FFF2-40B4-BE49-F238E27FC236}">
              <a16:creationId xmlns:a16="http://schemas.microsoft.com/office/drawing/2014/main" id="{697EC870-AD15-49AD-BAC5-D60319777CF1}"/>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19" name="Text Box 19">
          <a:extLst>
            <a:ext uri="{FF2B5EF4-FFF2-40B4-BE49-F238E27FC236}">
              <a16:creationId xmlns:a16="http://schemas.microsoft.com/office/drawing/2014/main" id="{8219CB7C-3EAB-4899-A0F2-2431962E590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320" name="Text Box 15">
          <a:extLst>
            <a:ext uri="{FF2B5EF4-FFF2-40B4-BE49-F238E27FC236}">
              <a16:creationId xmlns:a16="http://schemas.microsoft.com/office/drawing/2014/main" id="{D6CB8134-B0C1-47A1-96DF-9AE1DF0CA738}"/>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21" name="Text Box 16">
          <a:extLst>
            <a:ext uri="{FF2B5EF4-FFF2-40B4-BE49-F238E27FC236}">
              <a16:creationId xmlns:a16="http://schemas.microsoft.com/office/drawing/2014/main" id="{BBF78195-44CB-4D9A-A4B2-E5209D6DDF7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22" name="Text Box 17">
          <a:extLst>
            <a:ext uri="{FF2B5EF4-FFF2-40B4-BE49-F238E27FC236}">
              <a16:creationId xmlns:a16="http://schemas.microsoft.com/office/drawing/2014/main" id="{4B62F0DF-B5D6-41D6-9B8C-6A72AADEA1E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23" name="Text Box 18">
          <a:extLst>
            <a:ext uri="{FF2B5EF4-FFF2-40B4-BE49-F238E27FC236}">
              <a16:creationId xmlns:a16="http://schemas.microsoft.com/office/drawing/2014/main" id="{2B142850-D8C4-43C3-ACA3-9D4E5BA87E0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24" name="Text Box 19">
          <a:extLst>
            <a:ext uri="{FF2B5EF4-FFF2-40B4-BE49-F238E27FC236}">
              <a16:creationId xmlns:a16="http://schemas.microsoft.com/office/drawing/2014/main" id="{64E1144B-58A0-49BC-8350-9847282BF53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25" name="Text Box 16">
          <a:extLst>
            <a:ext uri="{FF2B5EF4-FFF2-40B4-BE49-F238E27FC236}">
              <a16:creationId xmlns:a16="http://schemas.microsoft.com/office/drawing/2014/main" id="{02F47330-5AB6-4D75-A838-7B6B26A3859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26" name="Text Box 17">
          <a:extLst>
            <a:ext uri="{FF2B5EF4-FFF2-40B4-BE49-F238E27FC236}">
              <a16:creationId xmlns:a16="http://schemas.microsoft.com/office/drawing/2014/main" id="{8E5AEDD3-E343-4843-8E7C-989AD8B7681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27" name="Text Box 18">
          <a:extLst>
            <a:ext uri="{FF2B5EF4-FFF2-40B4-BE49-F238E27FC236}">
              <a16:creationId xmlns:a16="http://schemas.microsoft.com/office/drawing/2014/main" id="{9AF207F9-0058-4C2E-8FF4-E672833E751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28" name="Text Box 19">
          <a:extLst>
            <a:ext uri="{FF2B5EF4-FFF2-40B4-BE49-F238E27FC236}">
              <a16:creationId xmlns:a16="http://schemas.microsoft.com/office/drawing/2014/main" id="{BB9C6DDC-AB7E-4274-85A5-4BC1F83A106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29" name="Text Box 16">
          <a:extLst>
            <a:ext uri="{FF2B5EF4-FFF2-40B4-BE49-F238E27FC236}">
              <a16:creationId xmlns:a16="http://schemas.microsoft.com/office/drawing/2014/main" id="{B2704085-76A0-49D6-B963-2B118F23484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30" name="Text Box 17">
          <a:extLst>
            <a:ext uri="{FF2B5EF4-FFF2-40B4-BE49-F238E27FC236}">
              <a16:creationId xmlns:a16="http://schemas.microsoft.com/office/drawing/2014/main" id="{FCDBE19C-B287-4D6A-8A6D-37E830C2E30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31" name="Text Box 18">
          <a:extLst>
            <a:ext uri="{FF2B5EF4-FFF2-40B4-BE49-F238E27FC236}">
              <a16:creationId xmlns:a16="http://schemas.microsoft.com/office/drawing/2014/main" id="{F8E9C4EF-32D6-4475-A070-B808CF403E1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32" name="Text Box 19">
          <a:extLst>
            <a:ext uri="{FF2B5EF4-FFF2-40B4-BE49-F238E27FC236}">
              <a16:creationId xmlns:a16="http://schemas.microsoft.com/office/drawing/2014/main" id="{C11D62BD-D515-400B-951A-A05D5716EC3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33" name="Text Box 16">
          <a:extLst>
            <a:ext uri="{FF2B5EF4-FFF2-40B4-BE49-F238E27FC236}">
              <a16:creationId xmlns:a16="http://schemas.microsoft.com/office/drawing/2014/main" id="{D112F28B-13D4-4DAC-AF72-77CDC2ED755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34" name="Text Box 17">
          <a:extLst>
            <a:ext uri="{FF2B5EF4-FFF2-40B4-BE49-F238E27FC236}">
              <a16:creationId xmlns:a16="http://schemas.microsoft.com/office/drawing/2014/main" id="{243B55F0-2DD6-4276-A5DA-0D5F4BD6803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35" name="Text Box 18">
          <a:extLst>
            <a:ext uri="{FF2B5EF4-FFF2-40B4-BE49-F238E27FC236}">
              <a16:creationId xmlns:a16="http://schemas.microsoft.com/office/drawing/2014/main" id="{2971D838-BB4D-4E86-8F1F-13266031D59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36" name="Text Box 19">
          <a:extLst>
            <a:ext uri="{FF2B5EF4-FFF2-40B4-BE49-F238E27FC236}">
              <a16:creationId xmlns:a16="http://schemas.microsoft.com/office/drawing/2014/main" id="{B3928707-4578-422E-A8E1-6CEF21FCC51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337" name="Text Box 15">
          <a:extLst>
            <a:ext uri="{FF2B5EF4-FFF2-40B4-BE49-F238E27FC236}">
              <a16:creationId xmlns:a16="http://schemas.microsoft.com/office/drawing/2014/main" id="{B7ED481A-B311-4006-A9A6-C82C38E3BCAE}"/>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38" name="Text Box 16">
          <a:extLst>
            <a:ext uri="{FF2B5EF4-FFF2-40B4-BE49-F238E27FC236}">
              <a16:creationId xmlns:a16="http://schemas.microsoft.com/office/drawing/2014/main" id="{34A66210-0E3B-4872-A46F-B00C79F793A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39" name="Text Box 17">
          <a:extLst>
            <a:ext uri="{FF2B5EF4-FFF2-40B4-BE49-F238E27FC236}">
              <a16:creationId xmlns:a16="http://schemas.microsoft.com/office/drawing/2014/main" id="{17B34B66-A2CD-4240-AA74-BD36A1EA240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40" name="Text Box 18">
          <a:extLst>
            <a:ext uri="{FF2B5EF4-FFF2-40B4-BE49-F238E27FC236}">
              <a16:creationId xmlns:a16="http://schemas.microsoft.com/office/drawing/2014/main" id="{229A8ABF-001F-4979-92D4-6513D0ECB277}"/>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41" name="Text Box 19">
          <a:extLst>
            <a:ext uri="{FF2B5EF4-FFF2-40B4-BE49-F238E27FC236}">
              <a16:creationId xmlns:a16="http://schemas.microsoft.com/office/drawing/2014/main" id="{5E5FF297-D806-4F75-A023-8A6D8E514E5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42" name="Text Box 15">
          <a:extLst>
            <a:ext uri="{FF2B5EF4-FFF2-40B4-BE49-F238E27FC236}">
              <a16:creationId xmlns:a16="http://schemas.microsoft.com/office/drawing/2014/main" id="{154083F4-E6EE-43CA-9AB4-FE5C02D0DDC4}"/>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343" name="Text Box 15">
          <a:extLst>
            <a:ext uri="{FF2B5EF4-FFF2-40B4-BE49-F238E27FC236}">
              <a16:creationId xmlns:a16="http://schemas.microsoft.com/office/drawing/2014/main" id="{DF5DE7A2-F4C6-4B67-B613-53612F59560F}"/>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44" name="Text Box 16">
          <a:extLst>
            <a:ext uri="{FF2B5EF4-FFF2-40B4-BE49-F238E27FC236}">
              <a16:creationId xmlns:a16="http://schemas.microsoft.com/office/drawing/2014/main" id="{E806B8A7-29C2-4EBC-99F1-C28CFCCCD7E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45" name="Text Box 17">
          <a:extLst>
            <a:ext uri="{FF2B5EF4-FFF2-40B4-BE49-F238E27FC236}">
              <a16:creationId xmlns:a16="http://schemas.microsoft.com/office/drawing/2014/main" id="{DFD5BAF0-2632-42F1-94A7-AC32B2458A5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46" name="Text Box 18">
          <a:extLst>
            <a:ext uri="{FF2B5EF4-FFF2-40B4-BE49-F238E27FC236}">
              <a16:creationId xmlns:a16="http://schemas.microsoft.com/office/drawing/2014/main" id="{A57F26EF-2E19-46D7-95F9-164383D94A21}"/>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47" name="Text Box 15">
          <a:extLst>
            <a:ext uri="{FF2B5EF4-FFF2-40B4-BE49-F238E27FC236}">
              <a16:creationId xmlns:a16="http://schemas.microsoft.com/office/drawing/2014/main" id="{F525B37B-135A-4197-ACFB-583939A489DC}"/>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48" name="Text Box 16">
          <a:extLst>
            <a:ext uri="{FF2B5EF4-FFF2-40B4-BE49-F238E27FC236}">
              <a16:creationId xmlns:a16="http://schemas.microsoft.com/office/drawing/2014/main" id="{4943C167-8952-41DB-ADBF-A651A117F1C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49" name="Text Box 17">
          <a:extLst>
            <a:ext uri="{FF2B5EF4-FFF2-40B4-BE49-F238E27FC236}">
              <a16:creationId xmlns:a16="http://schemas.microsoft.com/office/drawing/2014/main" id="{807996BD-9BE3-4F79-80A6-FB1BF510E69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0" name="Text Box 18">
          <a:extLst>
            <a:ext uri="{FF2B5EF4-FFF2-40B4-BE49-F238E27FC236}">
              <a16:creationId xmlns:a16="http://schemas.microsoft.com/office/drawing/2014/main" id="{20B1616E-515D-4490-BE77-48D552E84E2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1" name="Text Box 19">
          <a:extLst>
            <a:ext uri="{FF2B5EF4-FFF2-40B4-BE49-F238E27FC236}">
              <a16:creationId xmlns:a16="http://schemas.microsoft.com/office/drawing/2014/main" id="{4588F229-DF3E-437C-8968-F1483ACBB32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352" name="Text Box 15">
          <a:extLst>
            <a:ext uri="{FF2B5EF4-FFF2-40B4-BE49-F238E27FC236}">
              <a16:creationId xmlns:a16="http://schemas.microsoft.com/office/drawing/2014/main" id="{06330BEC-A8D0-445C-BEC9-37172AFDD893}"/>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3" name="Text Box 16">
          <a:extLst>
            <a:ext uri="{FF2B5EF4-FFF2-40B4-BE49-F238E27FC236}">
              <a16:creationId xmlns:a16="http://schemas.microsoft.com/office/drawing/2014/main" id="{A3F805A3-9C02-461E-936D-6938733321D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4" name="Text Box 17">
          <a:extLst>
            <a:ext uri="{FF2B5EF4-FFF2-40B4-BE49-F238E27FC236}">
              <a16:creationId xmlns:a16="http://schemas.microsoft.com/office/drawing/2014/main" id="{56F16EBC-E930-43BE-9F30-AE7069A5B21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5" name="Text Box 18">
          <a:extLst>
            <a:ext uri="{FF2B5EF4-FFF2-40B4-BE49-F238E27FC236}">
              <a16:creationId xmlns:a16="http://schemas.microsoft.com/office/drawing/2014/main" id="{1D2D19BA-904A-4480-AFA5-EBCF1DD02C0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6" name="Text Box 19">
          <a:extLst>
            <a:ext uri="{FF2B5EF4-FFF2-40B4-BE49-F238E27FC236}">
              <a16:creationId xmlns:a16="http://schemas.microsoft.com/office/drawing/2014/main" id="{E0558191-CE9C-4BE9-A217-FDF15EC415F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57" name="Text Box 16">
          <a:extLst>
            <a:ext uri="{FF2B5EF4-FFF2-40B4-BE49-F238E27FC236}">
              <a16:creationId xmlns:a16="http://schemas.microsoft.com/office/drawing/2014/main" id="{C3DB319E-523A-4686-B48F-8052135F02F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58" name="Text Box 17">
          <a:extLst>
            <a:ext uri="{FF2B5EF4-FFF2-40B4-BE49-F238E27FC236}">
              <a16:creationId xmlns:a16="http://schemas.microsoft.com/office/drawing/2014/main" id="{A5AA5C58-3CBB-49EA-85DF-9D28E1EBDD82}"/>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59" name="Text Box 18">
          <a:extLst>
            <a:ext uri="{FF2B5EF4-FFF2-40B4-BE49-F238E27FC236}">
              <a16:creationId xmlns:a16="http://schemas.microsoft.com/office/drawing/2014/main" id="{38EE4201-CF6F-4AE0-8648-3B04CFC3B785}"/>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60" name="Text Box 19">
          <a:extLst>
            <a:ext uri="{FF2B5EF4-FFF2-40B4-BE49-F238E27FC236}">
              <a16:creationId xmlns:a16="http://schemas.microsoft.com/office/drawing/2014/main" id="{AAC3FF17-BA06-4539-9E1A-BCA4A7F30AF4}"/>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61" name="Text Box 16">
          <a:extLst>
            <a:ext uri="{FF2B5EF4-FFF2-40B4-BE49-F238E27FC236}">
              <a16:creationId xmlns:a16="http://schemas.microsoft.com/office/drawing/2014/main" id="{E3461970-DA60-457C-8DC9-39590BC57E51}"/>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62" name="Text Box 17">
          <a:extLst>
            <a:ext uri="{FF2B5EF4-FFF2-40B4-BE49-F238E27FC236}">
              <a16:creationId xmlns:a16="http://schemas.microsoft.com/office/drawing/2014/main" id="{B16C63CA-4848-49C9-AE5C-38DF7999E2FE}"/>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63" name="Text Box 18">
          <a:extLst>
            <a:ext uri="{FF2B5EF4-FFF2-40B4-BE49-F238E27FC236}">
              <a16:creationId xmlns:a16="http://schemas.microsoft.com/office/drawing/2014/main" id="{AB67BB4F-FEC5-4CE8-8508-E0C673E66FA4}"/>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64" name="Text Box 19">
          <a:extLst>
            <a:ext uri="{FF2B5EF4-FFF2-40B4-BE49-F238E27FC236}">
              <a16:creationId xmlns:a16="http://schemas.microsoft.com/office/drawing/2014/main" id="{61FCF288-0B1F-47A1-8817-2B7CF67E37F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65" name="Text Box 16">
          <a:extLst>
            <a:ext uri="{FF2B5EF4-FFF2-40B4-BE49-F238E27FC236}">
              <a16:creationId xmlns:a16="http://schemas.microsoft.com/office/drawing/2014/main" id="{5CD6A7DB-9D14-4175-85D2-420B065C34D6}"/>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66" name="Text Box 17">
          <a:extLst>
            <a:ext uri="{FF2B5EF4-FFF2-40B4-BE49-F238E27FC236}">
              <a16:creationId xmlns:a16="http://schemas.microsoft.com/office/drawing/2014/main" id="{20D5EF7D-9589-4003-A095-DBC5DF7E91D9}"/>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67" name="Text Box 18">
          <a:extLst>
            <a:ext uri="{FF2B5EF4-FFF2-40B4-BE49-F238E27FC236}">
              <a16:creationId xmlns:a16="http://schemas.microsoft.com/office/drawing/2014/main" id="{9D878CAE-270F-4159-BCF5-E6F6514247E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68" name="Text Box 19">
          <a:extLst>
            <a:ext uri="{FF2B5EF4-FFF2-40B4-BE49-F238E27FC236}">
              <a16:creationId xmlns:a16="http://schemas.microsoft.com/office/drawing/2014/main" id="{50DED1C4-EA56-454F-8A79-AED312D469DC}"/>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369" name="Text Box 15">
          <a:extLst>
            <a:ext uri="{FF2B5EF4-FFF2-40B4-BE49-F238E27FC236}">
              <a16:creationId xmlns:a16="http://schemas.microsoft.com/office/drawing/2014/main" id="{FAC99A6E-5A81-4803-B7B7-80BDB6D405A8}"/>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70" name="Text Box 16">
          <a:extLst>
            <a:ext uri="{FF2B5EF4-FFF2-40B4-BE49-F238E27FC236}">
              <a16:creationId xmlns:a16="http://schemas.microsoft.com/office/drawing/2014/main" id="{BDEE638C-D576-4258-86DE-524FC5E5D3BE}"/>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71" name="Text Box 17">
          <a:extLst>
            <a:ext uri="{FF2B5EF4-FFF2-40B4-BE49-F238E27FC236}">
              <a16:creationId xmlns:a16="http://schemas.microsoft.com/office/drawing/2014/main" id="{3A68BF2B-9E50-4A1A-A4A8-82A43094C498}"/>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72" name="Text Box 18">
          <a:extLst>
            <a:ext uri="{FF2B5EF4-FFF2-40B4-BE49-F238E27FC236}">
              <a16:creationId xmlns:a16="http://schemas.microsoft.com/office/drawing/2014/main" id="{FC48ED3E-3DF4-4C1B-BFEF-34089D0ECFED}"/>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73" name="Text Box 19">
          <a:extLst>
            <a:ext uri="{FF2B5EF4-FFF2-40B4-BE49-F238E27FC236}">
              <a16:creationId xmlns:a16="http://schemas.microsoft.com/office/drawing/2014/main" id="{44510459-A3AE-43A7-B7FE-7CF099CC1AD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374" name="Text Box 15">
          <a:extLst>
            <a:ext uri="{FF2B5EF4-FFF2-40B4-BE49-F238E27FC236}">
              <a16:creationId xmlns:a16="http://schemas.microsoft.com/office/drawing/2014/main" id="{5D4E293B-CCAB-49A3-A502-056040E961AB}"/>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75" name="Text Box 16">
          <a:extLst>
            <a:ext uri="{FF2B5EF4-FFF2-40B4-BE49-F238E27FC236}">
              <a16:creationId xmlns:a16="http://schemas.microsoft.com/office/drawing/2014/main" id="{A1D4823E-8CA9-4B4E-97D0-59CE86B32865}"/>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76" name="Text Box 17">
          <a:extLst>
            <a:ext uri="{FF2B5EF4-FFF2-40B4-BE49-F238E27FC236}">
              <a16:creationId xmlns:a16="http://schemas.microsoft.com/office/drawing/2014/main" id="{4D5FD842-7F73-4B6C-A257-2236F61D276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77" name="Text Box 18">
          <a:extLst>
            <a:ext uri="{FF2B5EF4-FFF2-40B4-BE49-F238E27FC236}">
              <a16:creationId xmlns:a16="http://schemas.microsoft.com/office/drawing/2014/main" id="{2A1C8C37-58DE-4358-8A64-681F4BAA420B}"/>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78" name="Text Box 16">
          <a:extLst>
            <a:ext uri="{FF2B5EF4-FFF2-40B4-BE49-F238E27FC236}">
              <a16:creationId xmlns:a16="http://schemas.microsoft.com/office/drawing/2014/main" id="{FD0E7258-709A-4345-8763-403FE42F0761}"/>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79" name="Text Box 17">
          <a:extLst>
            <a:ext uri="{FF2B5EF4-FFF2-40B4-BE49-F238E27FC236}">
              <a16:creationId xmlns:a16="http://schemas.microsoft.com/office/drawing/2014/main" id="{57E3C16E-1A6B-43F3-A011-7350A8B990A3}"/>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0" name="Text Box 18">
          <a:extLst>
            <a:ext uri="{FF2B5EF4-FFF2-40B4-BE49-F238E27FC236}">
              <a16:creationId xmlns:a16="http://schemas.microsoft.com/office/drawing/2014/main" id="{C412FBD0-1153-42A1-A290-EDBBFB76556C}"/>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1" name="Text Box 19">
          <a:extLst>
            <a:ext uri="{FF2B5EF4-FFF2-40B4-BE49-F238E27FC236}">
              <a16:creationId xmlns:a16="http://schemas.microsoft.com/office/drawing/2014/main" id="{336314DE-16A6-4CBA-83D5-1ED1082BDA9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382" name="Text Box 15">
          <a:extLst>
            <a:ext uri="{FF2B5EF4-FFF2-40B4-BE49-F238E27FC236}">
              <a16:creationId xmlns:a16="http://schemas.microsoft.com/office/drawing/2014/main" id="{600C220C-1E8E-45E9-9543-3F09C6E8AFFA}"/>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3" name="Text Box 16">
          <a:extLst>
            <a:ext uri="{FF2B5EF4-FFF2-40B4-BE49-F238E27FC236}">
              <a16:creationId xmlns:a16="http://schemas.microsoft.com/office/drawing/2014/main" id="{CB8D282F-A8CC-4744-9E9C-2EB61B733A9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4" name="Text Box 17">
          <a:extLst>
            <a:ext uri="{FF2B5EF4-FFF2-40B4-BE49-F238E27FC236}">
              <a16:creationId xmlns:a16="http://schemas.microsoft.com/office/drawing/2014/main" id="{8650AF3E-AC6F-460E-8322-9FA3B92938E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5" name="Text Box 18">
          <a:extLst>
            <a:ext uri="{FF2B5EF4-FFF2-40B4-BE49-F238E27FC236}">
              <a16:creationId xmlns:a16="http://schemas.microsoft.com/office/drawing/2014/main" id="{0CC4E55F-4C79-4C3A-BF5C-A505CBFAA26E}"/>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6" name="Text Box 19">
          <a:extLst>
            <a:ext uri="{FF2B5EF4-FFF2-40B4-BE49-F238E27FC236}">
              <a16:creationId xmlns:a16="http://schemas.microsoft.com/office/drawing/2014/main" id="{2DE926E5-B2F3-4854-8FA7-8B419AD367A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87" name="Text Box 16">
          <a:extLst>
            <a:ext uri="{FF2B5EF4-FFF2-40B4-BE49-F238E27FC236}">
              <a16:creationId xmlns:a16="http://schemas.microsoft.com/office/drawing/2014/main" id="{17A59AC9-7A04-4AC6-B967-8FEF3BCBCDE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88" name="Text Box 17">
          <a:extLst>
            <a:ext uri="{FF2B5EF4-FFF2-40B4-BE49-F238E27FC236}">
              <a16:creationId xmlns:a16="http://schemas.microsoft.com/office/drawing/2014/main" id="{1B4B0AB5-DDB9-4206-A044-8F36FD18D42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89" name="Text Box 18">
          <a:extLst>
            <a:ext uri="{FF2B5EF4-FFF2-40B4-BE49-F238E27FC236}">
              <a16:creationId xmlns:a16="http://schemas.microsoft.com/office/drawing/2014/main" id="{18EC73DB-FCC4-4947-A8D7-AEA5316E238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90" name="Text Box 19">
          <a:extLst>
            <a:ext uri="{FF2B5EF4-FFF2-40B4-BE49-F238E27FC236}">
              <a16:creationId xmlns:a16="http://schemas.microsoft.com/office/drawing/2014/main" id="{967B4290-6A7F-4CC4-973C-FBF7DC90D76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91" name="Text Box 16">
          <a:extLst>
            <a:ext uri="{FF2B5EF4-FFF2-40B4-BE49-F238E27FC236}">
              <a16:creationId xmlns:a16="http://schemas.microsoft.com/office/drawing/2014/main" id="{42F1EDF5-1999-42DD-BBAE-5451D4D6C61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92" name="Text Box 17">
          <a:extLst>
            <a:ext uri="{FF2B5EF4-FFF2-40B4-BE49-F238E27FC236}">
              <a16:creationId xmlns:a16="http://schemas.microsoft.com/office/drawing/2014/main" id="{BEF11387-7A67-4219-BE0D-13CE8C60DA6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93" name="Text Box 18">
          <a:extLst>
            <a:ext uri="{FF2B5EF4-FFF2-40B4-BE49-F238E27FC236}">
              <a16:creationId xmlns:a16="http://schemas.microsoft.com/office/drawing/2014/main" id="{739A849C-81B4-481D-940D-3AE733012AD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94" name="Text Box 19">
          <a:extLst>
            <a:ext uri="{FF2B5EF4-FFF2-40B4-BE49-F238E27FC236}">
              <a16:creationId xmlns:a16="http://schemas.microsoft.com/office/drawing/2014/main" id="{A1493939-F85B-488F-B21E-D2BD34BB349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95" name="Text Box 16">
          <a:extLst>
            <a:ext uri="{FF2B5EF4-FFF2-40B4-BE49-F238E27FC236}">
              <a16:creationId xmlns:a16="http://schemas.microsoft.com/office/drawing/2014/main" id="{6530EA78-31B6-46AC-9007-9FC120D24A0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96" name="Text Box 17">
          <a:extLst>
            <a:ext uri="{FF2B5EF4-FFF2-40B4-BE49-F238E27FC236}">
              <a16:creationId xmlns:a16="http://schemas.microsoft.com/office/drawing/2014/main" id="{C2352734-52E3-4559-AA50-476F46D3729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97" name="Text Box 18">
          <a:extLst>
            <a:ext uri="{FF2B5EF4-FFF2-40B4-BE49-F238E27FC236}">
              <a16:creationId xmlns:a16="http://schemas.microsoft.com/office/drawing/2014/main" id="{914E1AF2-0B8C-45BD-807F-EC224422AF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98" name="Text Box 19">
          <a:extLst>
            <a:ext uri="{FF2B5EF4-FFF2-40B4-BE49-F238E27FC236}">
              <a16:creationId xmlns:a16="http://schemas.microsoft.com/office/drawing/2014/main" id="{64D3E138-614E-49A0-9629-4F08A94C556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399" name="Text Box 15">
          <a:extLst>
            <a:ext uri="{FF2B5EF4-FFF2-40B4-BE49-F238E27FC236}">
              <a16:creationId xmlns:a16="http://schemas.microsoft.com/office/drawing/2014/main" id="{7494F284-4E5C-43C9-92C2-29F88E5D2BE9}"/>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00" name="Text Box 16">
          <a:extLst>
            <a:ext uri="{FF2B5EF4-FFF2-40B4-BE49-F238E27FC236}">
              <a16:creationId xmlns:a16="http://schemas.microsoft.com/office/drawing/2014/main" id="{39910844-B86A-4EEA-9A42-630ADEF948A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01" name="Text Box 17">
          <a:extLst>
            <a:ext uri="{FF2B5EF4-FFF2-40B4-BE49-F238E27FC236}">
              <a16:creationId xmlns:a16="http://schemas.microsoft.com/office/drawing/2014/main" id="{64D62EBF-EC3E-479C-BA62-2723497D761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02" name="Text Box 18">
          <a:extLst>
            <a:ext uri="{FF2B5EF4-FFF2-40B4-BE49-F238E27FC236}">
              <a16:creationId xmlns:a16="http://schemas.microsoft.com/office/drawing/2014/main" id="{912BA4EE-EF91-4983-9597-94402FEB2751}"/>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03" name="Text Box 19">
          <a:extLst>
            <a:ext uri="{FF2B5EF4-FFF2-40B4-BE49-F238E27FC236}">
              <a16:creationId xmlns:a16="http://schemas.microsoft.com/office/drawing/2014/main" id="{1E1B3B41-E1CB-4BA6-A7AC-46C2FEF4AE1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404" name="Text Box 15">
          <a:extLst>
            <a:ext uri="{FF2B5EF4-FFF2-40B4-BE49-F238E27FC236}">
              <a16:creationId xmlns:a16="http://schemas.microsoft.com/office/drawing/2014/main" id="{1CFFADBD-0399-4830-AD0A-FAFDE61A5BA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05" name="Text Box 16">
          <a:extLst>
            <a:ext uri="{FF2B5EF4-FFF2-40B4-BE49-F238E27FC236}">
              <a16:creationId xmlns:a16="http://schemas.microsoft.com/office/drawing/2014/main" id="{13CC4614-9550-4FA8-BD6C-92FBCBFD7F4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06" name="Text Box 17">
          <a:extLst>
            <a:ext uri="{FF2B5EF4-FFF2-40B4-BE49-F238E27FC236}">
              <a16:creationId xmlns:a16="http://schemas.microsoft.com/office/drawing/2014/main" id="{30EB6816-1426-4366-8A98-6DDF9386EE4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07" name="Text Box 18">
          <a:extLst>
            <a:ext uri="{FF2B5EF4-FFF2-40B4-BE49-F238E27FC236}">
              <a16:creationId xmlns:a16="http://schemas.microsoft.com/office/drawing/2014/main" id="{6A17ABD2-B887-4661-AFEE-05ED2D1D063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08" name="Text Box 16">
          <a:extLst>
            <a:ext uri="{FF2B5EF4-FFF2-40B4-BE49-F238E27FC236}">
              <a16:creationId xmlns:a16="http://schemas.microsoft.com/office/drawing/2014/main" id="{B5725F55-2820-4DAB-A246-73D2E436E5B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09" name="Text Box 17">
          <a:extLst>
            <a:ext uri="{FF2B5EF4-FFF2-40B4-BE49-F238E27FC236}">
              <a16:creationId xmlns:a16="http://schemas.microsoft.com/office/drawing/2014/main" id="{20C9D5BA-3C6F-400F-BD6E-F229CF036BF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0" name="Text Box 18">
          <a:extLst>
            <a:ext uri="{FF2B5EF4-FFF2-40B4-BE49-F238E27FC236}">
              <a16:creationId xmlns:a16="http://schemas.microsoft.com/office/drawing/2014/main" id="{732BBE32-AF4F-4B63-BC9D-1E548993F5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1" name="Text Box 19">
          <a:extLst>
            <a:ext uri="{FF2B5EF4-FFF2-40B4-BE49-F238E27FC236}">
              <a16:creationId xmlns:a16="http://schemas.microsoft.com/office/drawing/2014/main" id="{87190FFE-95FF-41B7-8475-6D2B820ADB7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2" name="Text Box 16">
          <a:extLst>
            <a:ext uri="{FF2B5EF4-FFF2-40B4-BE49-F238E27FC236}">
              <a16:creationId xmlns:a16="http://schemas.microsoft.com/office/drawing/2014/main" id="{2E5FEA5C-D391-41AA-B973-9B43CAD24BC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3" name="Text Box 17">
          <a:extLst>
            <a:ext uri="{FF2B5EF4-FFF2-40B4-BE49-F238E27FC236}">
              <a16:creationId xmlns:a16="http://schemas.microsoft.com/office/drawing/2014/main" id="{C70AE069-E9DA-4548-A03D-BF3687391C2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4" name="Text Box 18">
          <a:extLst>
            <a:ext uri="{FF2B5EF4-FFF2-40B4-BE49-F238E27FC236}">
              <a16:creationId xmlns:a16="http://schemas.microsoft.com/office/drawing/2014/main" id="{E57D9A8D-2289-4036-9EB0-DB953C0ECA2F}"/>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5" name="Text Box 19">
          <a:extLst>
            <a:ext uri="{FF2B5EF4-FFF2-40B4-BE49-F238E27FC236}">
              <a16:creationId xmlns:a16="http://schemas.microsoft.com/office/drawing/2014/main" id="{73413F1C-B939-485A-999E-EC6C7A478C4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16" name="Text Box 16">
          <a:extLst>
            <a:ext uri="{FF2B5EF4-FFF2-40B4-BE49-F238E27FC236}">
              <a16:creationId xmlns:a16="http://schemas.microsoft.com/office/drawing/2014/main" id="{91937B4E-327F-48AD-828D-A550BF60D0B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17" name="Text Box 17">
          <a:extLst>
            <a:ext uri="{FF2B5EF4-FFF2-40B4-BE49-F238E27FC236}">
              <a16:creationId xmlns:a16="http://schemas.microsoft.com/office/drawing/2014/main" id="{14CD8E2D-D556-46F0-B2E5-C8947CD630C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18" name="Text Box 18">
          <a:extLst>
            <a:ext uri="{FF2B5EF4-FFF2-40B4-BE49-F238E27FC236}">
              <a16:creationId xmlns:a16="http://schemas.microsoft.com/office/drawing/2014/main" id="{D45C3389-7C3E-4C3B-A09B-37F65D72127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19" name="Text Box 19">
          <a:extLst>
            <a:ext uri="{FF2B5EF4-FFF2-40B4-BE49-F238E27FC236}">
              <a16:creationId xmlns:a16="http://schemas.microsoft.com/office/drawing/2014/main" id="{C6F8F64B-FC37-491C-8E06-6459249CEA4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20" name="Text Box 16">
          <a:extLst>
            <a:ext uri="{FF2B5EF4-FFF2-40B4-BE49-F238E27FC236}">
              <a16:creationId xmlns:a16="http://schemas.microsoft.com/office/drawing/2014/main" id="{8077F415-A72E-437F-81C4-54F11C370AB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21" name="Text Box 17">
          <a:extLst>
            <a:ext uri="{FF2B5EF4-FFF2-40B4-BE49-F238E27FC236}">
              <a16:creationId xmlns:a16="http://schemas.microsoft.com/office/drawing/2014/main" id="{03B33C2A-C5CA-4B1C-95B2-F3472C4F152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22" name="Text Box 18">
          <a:extLst>
            <a:ext uri="{FF2B5EF4-FFF2-40B4-BE49-F238E27FC236}">
              <a16:creationId xmlns:a16="http://schemas.microsoft.com/office/drawing/2014/main" id="{64026064-795F-49D4-A1B4-30AE4EFCDD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23" name="Text Box 19">
          <a:extLst>
            <a:ext uri="{FF2B5EF4-FFF2-40B4-BE49-F238E27FC236}">
              <a16:creationId xmlns:a16="http://schemas.microsoft.com/office/drawing/2014/main" id="{29454D43-68AD-4C72-8F2C-C0ED438DFB2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424" name="Text Box 16">
          <a:extLst>
            <a:ext uri="{FF2B5EF4-FFF2-40B4-BE49-F238E27FC236}">
              <a16:creationId xmlns:a16="http://schemas.microsoft.com/office/drawing/2014/main" id="{2E57DFF8-3F12-4B75-A844-C7F0A4B03421}"/>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425" name="Text Box 17">
          <a:extLst>
            <a:ext uri="{FF2B5EF4-FFF2-40B4-BE49-F238E27FC236}">
              <a16:creationId xmlns:a16="http://schemas.microsoft.com/office/drawing/2014/main" id="{205E7B0C-8D3D-42BE-9E6D-823D5598D5A5}"/>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426" name="Text Box 18">
          <a:extLst>
            <a:ext uri="{FF2B5EF4-FFF2-40B4-BE49-F238E27FC236}">
              <a16:creationId xmlns:a16="http://schemas.microsoft.com/office/drawing/2014/main" id="{EB1F95A0-4D20-4EAF-9497-3D8DF79673F8}"/>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427" name="Text Box 19">
          <a:extLst>
            <a:ext uri="{FF2B5EF4-FFF2-40B4-BE49-F238E27FC236}">
              <a16:creationId xmlns:a16="http://schemas.microsoft.com/office/drawing/2014/main" id="{4393EC62-8CC6-43E4-83D9-1C415F061A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428" name="Text Box 15">
          <a:extLst>
            <a:ext uri="{FF2B5EF4-FFF2-40B4-BE49-F238E27FC236}">
              <a16:creationId xmlns:a16="http://schemas.microsoft.com/office/drawing/2014/main" id="{3EC82463-2323-4E1D-95ED-515C5060806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29" name="Text Box 16">
          <a:extLst>
            <a:ext uri="{FF2B5EF4-FFF2-40B4-BE49-F238E27FC236}">
              <a16:creationId xmlns:a16="http://schemas.microsoft.com/office/drawing/2014/main" id="{F37F4A80-7C24-4B72-8F78-081AEF20F3A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30" name="Text Box 17">
          <a:extLst>
            <a:ext uri="{FF2B5EF4-FFF2-40B4-BE49-F238E27FC236}">
              <a16:creationId xmlns:a16="http://schemas.microsoft.com/office/drawing/2014/main" id="{FE2252E7-F902-4CDC-9F7D-86CB9AC2571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31" name="Text Box 18">
          <a:extLst>
            <a:ext uri="{FF2B5EF4-FFF2-40B4-BE49-F238E27FC236}">
              <a16:creationId xmlns:a16="http://schemas.microsoft.com/office/drawing/2014/main" id="{0484BC3E-CD8A-4535-B663-38CC4C5460D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32" name="Text Box 19">
          <a:extLst>
            <a:ext uri="{FF2B5EF4-FFF2-40B4-BE49-F238E27FC236}">
              <a16:creationId xmlns:a16="http://schemas.microsoft.com/office/drawing/2014/main" id="{491649C3-8729-4BD1-9242-A162CE4435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433" name="Text Box 15">
          <a:extLst>
            <a:ext uri="{FF2B5EF4-FFF2-40B4-BE49-F238E27FC236}">
              <a16:creationId xmlns:a16="http://schemas.microsoft.com/office/drawing/2014/main" id="{0C58D4F7-0723-4A87-A10F-A376576E1B84}"/>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34" name="Text Box 16">
          <a:extLst>
            <a:ext uri="{FF2B5EF4-FFF2-40B4-BE49-F238E27FC236}">
              <a16:creationId xmlns:a16="http://schemas.microsoft.com/office/drawing/2014/main" id="{7E776877-5398-484D-9262-A46EA86F6473}"/>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35" name="Text Box 17">
          <a:extLst>
            <a:ext uri="{FF2B5EF4-FFF2-40B4-BE49-F238E27FC236}">
              <a16:creationId xmlns:a16="http://schemas.microsoft.com/office/drawing/2014/main" id="{B825F7E6-E4DA-48E1-936B-86D507FAEA5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36" name="Text Box 18">
          <a:extLst>
            <a:ext uri="{FF2B5EF4-FFF2-40B4-BE49-F238E27FC236}">
              <a16:creationId xmlns:a16="http://schemas.microsoft.com/office/drawing/2014/main" id="{5D75235F-0C4A-4770-94FE-145F55F06EE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37" name="Text Box 16">
          <a:extLst>
            <a:ext uri="{FF2B5EF4-FFF2-40B4-BE49-F238E27FC236}">
              <a16:creationId xmlns:a16="http://schemas.microsoft.com/office/drawing/2014/main" id="{39590808-3B34-42C2-99C4-F2BCE354C05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38" name="Text Box 17">
          <a:extLst>
            <a:ext uri="{FF2B5EF4-FFF2-40B4-BE49-F238E27FC236}">
              <a16:creationId xmlns:a16="http://schemas.microsoft.com/office/drawing/2014/main" id="{6303F833-9577-4C7F-B5C0-6A1E3401304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39" name="Text Box 18">
          <a:extLst>
            <a:ext uri="{FF2B5EF4-FFF2-40B4-BE49-F238E27FC236}">
              <a16:creationId xmlns:a16="http://schemas.microsoft.com/office/drawing/2014/main" id="{A2797C55-BD77-4687-BBB2-1A9102D7480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0" name="Text Box 19">
          <a:extLst>
            <a:ext uri="{FF2B5EF4-FFF2-40B4-BE49-F238E27FC236}">
              <a16:creationId xmlns:a16="http://schemas.microsoft.com/office/drawing/2014/main" id="{541AD493-3FB6-4326-AC14-26D97780084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1" name="Text Box 16">
          <a:extLst>
            <a:ext uri="{FF2B5EF4-FFF2-40B4-BE49-F238E27FC236}">
              <a16:creationId xmlns:a16="http://schemas.microsoft.com/office/drawing/2014/main" id="{EC7AE176-35CE-4044-BAE3-0F91496C6A4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2" name="Text Box 17">
          <a:extLst>
            <a:ext uri="{FF2B5EF4-FFF2-40B4-BE49-F238E27FC236}">
              <a16:creationId xmlns:a16="http://schemas.microsoft.com/office/drawing/2014/main" id="{997FF41C-EC1F-47D3-B398-988FCC4DB02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3" name="Text Box 18">
          <a:extLst>
            <a:ext uri="{FF2B5EF4-FFF2-40B4-BE49-F238E27FC236}">
              <a16:creationId xmlns:a16="http://schemas.microsoft.com/office/drawing/2014/main" id="{5634DE15-2486-4148-8FCB-D2B4EC08F32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4" name="Text Box 19">
          <a:extLst>
            <a:ext uri="{FF2B5EF4-FFF2-40B4-BE49-F238E27FC236}">
              <a16:creationId xmlns:a16="http://schemas.microsoft.com/office/drawing/2014/main" id="{E039A32B-111F-42FF-BFDE-D1C1104E4C9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5" name="Text Box 16">
          <a:extLst>
            <a:ext uri="{FF2B5EF4-FFF2-40B4-BE49-F238E27FC236}">
              <a16:creationId xmlns:a16="http://schemas.microsoft.com/office/drawing/2014/main" id="{B2D70AFA-55F8-40B9-AA82-772FD8828FC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6" name="Text Box 17">
          <a:extLst>
            <a:ext uri="{FF2B5EF4-FFF2-40B4-BE49-F238E27FC236}">
              <a16:creationId xmlns:a16="http://schemas.microsoft.com/office/drawing/2014/main" id="{A1DEA197-5B49-48E7-9684-AD4EDF31B65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7" name="Text Box 18">
          <a:extLst>
            <a:ext uri="{FF2B5EF4-FFF2-40B4-BE49-F238E27FC236}">
              <a16:creationId xmlns:a16="http://schemas.microsoft.com/office/drawing/2014/main" id="{778CC92C-CA4E-48CF-9DDB-09DAC8B0188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8" name="Text Box 19">
          <a:extLst>
            <a:ext uri="{FF2B5EF4-FFF2-40B4-BE49-F238E27FC236}">
              <a16:creationId xmlns:a16="http://schemas.microsoft.com/office/drawing/2014/main" id="{89ED6055-2E5D-4998-A166-4754D6E3CC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49" name="Text Box 16">
          <a:extLst>
            <a:ext uri="{FF2B5EF4-FFF2-40B4-BE49-F238E27FC236}">
              <a16:creationId xmlns:a16="http://schemas.microsoft.com/office/drawing/2014/main" id="{E6521214-F548-424D-8AA4-0C3ADF5CF97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50" name="Text Box 17">
          <a:extLst>
            <a:ext uri="{FF2B5EF4-FFF2-40B4-BE49-F238E27FC236}">
              <a16:creationId xmlns:a16="http://schemas.microsoft.com/office/drawing/2014/main" id="{C149C442-EA42-40B6-BB0A-0F2D24E93CF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51" name="Text Box 18">
          <a:extLst>
            <a:ext uri="{FF2B5EF4-FFF2-40B4-BE49-F238E27FC236}">
              <a16:creationId xmlns:a16="http://schemas.microsoft.com/office/drawing/2014/main" id="{089B247B-E164-4B0F-9C20-8BEE3C46E17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52" name="Text Box 19">
          <a:extLst>
            <a:ext uri="{FF2B5EF4-FFF2-40B4-BE49-F238E27FC236}">
              <a16:creationId xmlns:a16="http://schemas.microsoft.com/office/drawing/2014/main" id="{C8B52FF1-7E11-4823-9948-4194C93E276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3" name="Text Box 16">
          <a:extLst>
            <a:ext uri="{FF2B5EF4-FFF2-40B4-BE49-F238E27FC236}">
              <a16:creationId xmlns:a16="http://schemas.microsoft.com/office/drawing/2014/main" id="{E3D882E2-AD6F-49EC-930F-4F62FBAD228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4" name="Text Box 17">
          <a:extLst>
            <a:ext uri="{FF2B5EF4-FFF2-40B4-BE49-F238E27FC236}">
              <a16:creationId xmlns:a16="http://schemas.microsoft.com/office/drawing/2014/main" id="{F4FCAAB3-791E-46E0-9B57-109D874C37B4}"/>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5" name="Text Box 18">
          <a:extLst>
            <a:ext uri="{FF2B5EF4-FFF2-40B4-BE49-F238E27FC236}">
              <a16:creationId xmlns:a16="http://schemas.microsoft.com/office/drawing/2014/main" id="{8CC64D6C-E8CD-4E0C-87A6-C018A25EB43F}"/>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6" name="Text Box 19">
          <a:extLst>
            <a:ext uri="{FF2B5EF4-FFF2-40B4-BE49-F238E27FC236}">
              <a16:creationId xmlns:a16="http://schemas.microsoft.com/office/drawing/2014/main" id="{C9690526-1B6D-4211-8948-AA70CE973C1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444014"/>
    <xdr:sp macro="" textlink="">
      <xdr:nvSpPr>
        <xdr:cNvPr id="1457" name="Text Box 15">
          <a:extLst>
            <a:ext uri="{FF2B5EF4-FFF2-40B4-BE49-F238E27FC236}">
              <a16:creationId xmlns:a16="http://schemas.microsoft.com/office/drawing/2014/main" id="{DDB0E9D7-8939-4AFD-885D-14B8C7616C7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58" name="Text Box 16">
          <a:extLst>
            <a:ext uri="{FF2B5EF4-FFF2-40B4-BE49-F238E27FC236}">
              <a16:creationId xmlns:a16="http://schemas.microsoft.com/office/drawing/2014/main" id="{31272CE9-D988-4309-9CE0-F0BBB683D65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59" name="Text Box 17">
          <a:extLst>
            <a:ext uri="{FF2B5EF4-FFF2-40B4-BE49-F238E27FC236}">
              <a16:creationId xmlns:a16="http://schemas.microsoft.com/office/drawing/2014/main" id="{67AD8855-FDDB-4061-B3F8-B3E3DD9518A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60" name="Text Box 18">
          <a:extLst>
            <a:ext uri="{FF2B5EF4-FFF2-40B4-BE49-F238E27FC236}">
              <a16:creationId xmlns:a16="http://schemas.microsoft.com/office/drawing/2014/main" id="{C270C43A-3DBE-45CB-87FE-467893B6AD3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61" name="Text Box 19">
          <a:extLst>
            <a:ext uri="{FF2B5EF4-FFF2-40B4-BE49-F238E27FC236}">
              <a16:creationId xmlns:a16="http://schemas.microsoft.com/office/drawing/2014/main" id="{CC9CAF48-D439-4ADA-8301-38FC839F45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504825</xdr:rowOff>
    </xdr:from>
    <xdr:ext cx="95250" cy="442269"/>
    <xdr:sp macro="" textlink="">
      <xdr:nvSpPr>
        <xdr:cNvPr id="1462" name="Text Box 15">
          <a:extLst>
            <a:ext uri="{FF2B5EF4-FFF2-40B4-BE49-F238E27FC236}">
              <a16:creationId xmlns:a16="http://schemas.microsoft.com/office/drawing/2014/main" id="{7FFB9239-BEAD-440D-87A4-954B168F33E7}"/>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63" name="Text Box 16">
          <a:extLst>
            <a:ext uri="{FF2B5EF4-FFF2-40B4-BE49-F238E27FC236}">
              <a16:creationId xmlns:a16="http://schemas.microsoft.com/office/drawing/2014/main" id="{A39B7394-0D41-4A28-9040-863EC3A155D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64" name="Text Box 17">
          <a:extLst>
            <a:ext uri="{FF2B5EF4-FFF2-40B4-BE49-F238E27FC236}">
              <a16:creationId xmlns:a16="http://schemas.microsoft.com/office/drawing/2014/main" id="{ECDA8981-0231-43DD-986E-537AAD62397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65" name="Text Box 18">
          <a:extLst>
            <a:ext uri="{FF2B5EF4-FFF2-40B4-BE49-F238E27FC236}">
              <a16:creationId xmlns:a16="http://schemas.microsoft.com/office/drawing/2014/main" id="{CB203DF9-12D8-44F7-A7A1-8687E2158678}"/>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6" name="Text Box 16">
          <a:extLst>
            <a:ext uri="{FF2B5EF4-FFF2-40B4-BE49-F238E27FC236}">
              <a16:creationId xmlns:a16="http://schemas.microsoft.com/office/drawing/2014/main" id="{B355F9AC-1B6C-4610-B0BA-2307C003EF3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7" name="Text Box 17">
          <a:extLst>
            <a:ext uri="{FF2B5EF4-FFF2-40B4-BE49-F238E27FC236}">
              <a16:creationId xmlns:a16="http://schemas.microsoft.com/office/drawing/2014/main" id="{25CEE37F-55F8-46AD-A395-35A07E84D3D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8" name="Text Box 18">
          <a:extLst>
            <a:ext uri="{FF2B5EF4-FFF2-40B4-BE49-F238E27FC236}">
              <a16:creationId xmlns:a16="http://schemas.microsoft.com/office/drawing/2014/main" id="{CC502069-6C1D-4EA0-A22D-3EC7E19B370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9" name="Text Box 19">
          <a:extLst>
            <a:ext uri="{FF2B5EF4-FFF2-40B4-BE49-F238E27FC236}">
              <a16:creationId xmlns:a16="http://schemas.microsoft.com/office/drawing/2014/main" id="{EE1D14BB-8FE3-47AA-A23D-738A5620EFF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70" name="Text Box 16">
          <a:extLst>
            <a:ext uri="{FF2B5EF4-FFF2-40B4-BE49-F238E27FC236}">
              <a16:creationId xmlns:a16="http://schemas.microsoft.com/office/drawing/2014/main" id="{762CFF05-D738-4D48-BC18-1019D1BDEF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71" name="Text Box 17">
          <a:extLst>
            <a:ext uri="{FF2B5EF4-FFF2-40B4-BE49-F238E27FC236}">
              <a16:creationId xmlns:a16="http://schemas.microsoft.com/office/drawing/2014/main" id="{59825447-49E2-4CAC-B4C0-3700FBC4AD1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72" name="Text Box 18">
          <a:extLst>
            <a:ext uri="{FF2B5EF4-FFF2-40B4-BE49-F238E27FC236}">
              <a16:creationId xmlns:a16="http://schemas.microsoft.com/office/drawing/2014/main" id="{15AAA7D4-8CF7-45EF-BD2A-63A2008C664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8496"/>
    <xdr:sp macro="" textlink="">
      <xdr:nvSpPr>
        <xdr:cNvPr id="1474" name="Text Box 15">
          <a:extLst>
            <a:ext uri="{FF2B5EF4-FFF2-40B4-BE49-F238E27FC236}">
              <a16:creationId xmlns:a16="http://schemas.microsoft.com/office/drawing/2014/main" id="{7DE74C36-4DBE-4987-9428-D1C663728B26}"/>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442269"/>
    <xdr:sp macro="" textlink="">
      <xdr:nvSpPr>
        <xdr:cNvPr id="1475" name="Text Box 15">
          <a:extLst>
            <a:ext uri="{FF2B5EF4-FFF2-40B4-BE49-F238E27FC236}">
              <a16:creationId xmlns:a16="http://schemas.microsoft.com/office/drawing/2014/main" id="{189826E8-8678-4506-B387-6C4A2011E61A}"/>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504825</xdr:rowOff>
    </xdr:from>
    <xdr:ext cx="95250" cy="442269"/>
    <xdr:sp macro="" textlink="">
      <xdr:nvSpPr>
        <xdr:cNvPr id="1476" name="Text Box 15">
          <a:extLst>
            <a:ext uri="{FF2B5EF4-FFF2-40B4-BE49-F238E27FC236}">
              <a16:creationId xmlns:a16="http://schemas.microsoft.com/office/drawing/2014/main" id="{F06D1C90-FC21-4422-AB39-6C7944595AA1}"/>
            </a:ext>
          </a:extLst>
        </xdr:cNvPr>
        <xdr:cNvSpPr txBox="1">
          <a:spLocks noChangeArrowheads="1"/>
        </xdr:cNvSpPr>
      </xdr:nvSpPr>
      <xdr:spPr bwMode="auto">
        <a:xfrm>
          <a:off x="48052182"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213632"/>
    <xdr:sp macro="" textlink="">
      <xdr:nvSpPr>
        <xdr:cNvPr id="1477" name="Text Box 15">
          <a:extLst>
            <a:ext uri="{FF2B5EF4-FFF2-40B4-BE49-F238E27FC236}">
              <a16:creationId xmlns:a16="http://schemas.microsoft.com/office/drawing/2014/main" id="{148538EE-45B1-4EE8-9E41-AB8A0CC0B4C1}"/>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331"/>
    <xdr:sp macro="" textlink="">
      <xdr:nvSpPr>
        <xdr:cNvPr id="1478" name="Text Box 15">
          <a:extLst>
            <a:ext uri="{FF2B5EF4-FFF2-40B4-BE49-F238E27FC236}">
              <a16:creationId xmlns:a16="http://schemas.microsoft.com/office/drawing/2014/main" id="{B34C32D0-2D25-47B2-8F9B-243BC3860349}"/>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170392</xdr:rowOff>
    </xdr:from>
    <xdr:ext cx="95250" cy="213632"/>
    <xdr:sp macro="" textlink="">
      <xdr:nvSpPr>
        <xdr:cNvPr id="1479" name="Text Box 15">
          <a:extLst>
            <a:ext uri="{FF2B5EF4-FFF2-40B4-BE49-F238E27FC236}">
              <a16:creationId xmlns:a16="http://schemas.microsoft.com/office/drawing/2014/main" id="{9125DF31-06EE-4A3F-905D-F70C95B4B562}"/>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80" name="Text Box 16">
          <a:extLst>
            <a:ext uri="{FF2B5EF4-FFF2-40B4-BE49-F238E27FC236}">
              <a16:creationId xmlns:a16="http://schemas.microsoft.com/office/drawing/2014/main" id="{00744E81-E8CC-41FE-9236-08845606E5DE}"/>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81" name="Text Box 17">
          <a:extLst>
            <a:ext uri="{FF2B5EF4-FFF2-40B4-BE49-F238E27FC236}">
              <a16:creationId xmlns:a16="http://schemas.microsoft.com/office/drawing/2014/main" id="{093468B3-0F55-4EAA-84DE-068D99DFF96A}"/>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82" name="Text Box 18">
          <a:extLst>
            <a:ext uri="{FF2B5EF4-FFF2-40B4-BE49-F238E27FC236}">
              <a16:creationId xmlns:a16="http://schemas.microsoft.com/office/drawing/2014/main" id="{543E5810-4E03-4D79-800B-E09376F3EB8D}"/>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83" name="Text Box 19">
          <a:extLst>
            <a:ext uri="{FF2B5EF4-FFF2-40B4-BE49-F238E27FC236}">
              <a16:creationId xmlns:a16="http://schemas.microsoft.com/office/drawing/2014/main" id="{93196C3A-D915-4F86-B806-B300195C311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84" name="Text Box 16">
          <a:extLst>
            <a:ext uri="{FF2B5EF4-FFF2-40B4-BE49-F238E27FC236}">
              <a16:creationId xmlns:a16="http://schemas.microsoft.com/office/drawing/2014/main" id="{F3622A50-11C1-4F62-B13C-476A65AA2177}"/>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85" name="Text Box 17">
          <a:extLst>
            <a:ext uri="{FF2B5EF4-FFF2-40B4-BE49-F238E27FC236}">
              <a16:creationId xmlns:a16="http://schemas.microsoft.com/office/drawing/2014/main" id="{D3BFB281-9E01-451D-BA7E-2A503CB9137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86" name="Text Box 18">
          <a:extLst>
            <a:ext uri="{FF2B5EF4-FFF2-40B4-BE49-F238E27FC236}">
              <a16:creationId xmlns:a16="http://schemas.microsoft.com/office/drawing/2014/main" id="{7D57D79F-3D81-4A6C-AFE5-10E4FF391679}"/>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87" name="Text Box 19">
          <a:extLst>
            <a:ext uri="{FF2B5EF4-FFF2-40B4-BE49-F238E27FC236}">
              <a16:creationId xmlns:a16="http://schemas.microsoft.com/office/drawing/2014/main" id="{3C38AF6E-028C-495B-BE5F-A078B9156895}"/>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1488" name="Text Box 16">
          <a:extLst>
            <a:ext uri="{FF2B5EF4-FFF2-40B4-BE49-F238E27FC236}">
              <a16:creationId xmlns:a16="http://schemas.microsoft.com/office/drawing/2014/main" id="{1C1E741B-28BB-4BDD-B09D-ADF48A6C29E5}"/>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1489" name="Text Box 17">
          <a:extLst>
            <a:ext uri="{FF2B5EF4-FFF2-40B4-BE49-F238E27FC236}">
              <a16:creationId xmlns:a16="http://schemas.microsoft.com/office/drawing/2014/main" id="{CF42996D-DF7E-41D1-9CCF-F6D502D4A609}"/>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1490" name="Text Box 18">
          <a:extLst>
            <a:ext uri="{FF2B5EF4-FFF2-40B4-BE49-F238E27FC236}">
              <a16:creationId xmlns:a16="http://schemas.microsoft.com/office/drawing/2014/main" id="{01D71F6F-554C-49A8-B0C3-4CD6B7301ECA}"/>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1491" name="Text Box 19">
          <a:extLst>
            <a:ext uri="{FF2B5EF4-FFF2-40B4-BE49-F238E27FC236}">
              <a16:creationId xmlns:a16="http://schemas.microsoft.com/office/drawing/2014/main" id="{C86287FC-4711-42AA-A91A-D3F5FDF67F26}"/>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1492" name="Text Box 15">
          <a:extLst>
            <a:ext uri="{FF2B5EF4-FFF2-40B4-BE49-F238E27FC236}">
              <a16:creationId xmlns:a16="http://schemas.microsoft.com/office/drawing/2014/main" id="{739E9CFD-9A73-4A01-800A-0C9436033EA8}"/>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93" name="Text Box 16">
          <a:extLst>
            <a:ext uri="{FF2B5EF4-FFF2-40B4-BE49-F238E27FC236}">
              <a16:creationId xmlns:a16="http://schemas.microsoft.com/office/drawing/2014/main" id="{A560A2E6-5712-4990-87B6-F7EE3F0A9E75}"/>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94" name="Text Box 17">
          <a:extLst>
            <a:ext uri="{FF2B5EF4-FFF2-40B4-BE49-F238E27FC236}">
              <a16:creationId xmlns:a16="http://schemas.microsoft.com/office/drawing/2014/main" id="{BFC72EE1-F6C8-4A1F-83EF-992C00D72F7F}"/>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95" name="Text Box 18">
          <a:extLst>
            <a:ext uri="{FF2B5EF4-FFF2-40B4-BE49-F238E27FC236}">
              <a16:creationId xmlns:a16="http://schemas.microsoft.com/office/drawing/2014/main" id="{198B9725-7657-40D4-9028-2AC213C8AB0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96" name="Text Box 19">
          <a:extLst>
            <a:ext uri="{FF2B5EF4-FFF2-40B4-BE49-F238E27FC236}">
              <a16:creationId xmlns:a16="http://schemas.microsoft.com/office/drawing/2014/main" id="{0B9E08C8-91AD-4E0D-97F8-84C325BF80D7}"/>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98" name="Text Box 16">
          <a:extLst>
            <a:ext uri="{FF2B5EF4-FFF2-40B4-BE49-F238E27FC236}">
              <a16:creationId xmlns:a16="http://schemas.microsoft.com/office/drawing/2014/main" id="{50C3660B-9C97-41C1-B80D-D3BB037E57D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99" name="Text Box 17">
          <a:extLst>
            <a:ext uri="{FF2B5EF4-FFF2-40B4-BE49-F238E27FC236}">
              <a16:creationId xmlns:a16="http://schemas.microsoft.com/office/drawing/2014/main" id="{90ADEE77-17E0-4BD6-B853-9D9DDC503E24}"/>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500" name="Text Box 18">
          <a:extLst>
            <a:ext uri="{FF2B5EF4-FFF2-40B4-BE49-F238E27FC236}">
              <a16:creationId xmlns:a16="http://schemas.microsoft.com/office/drawing/2014/main" id="{7A111372-4C3F-4451-8E0C-279387E868E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1" name="Text Box 16">
          <a:extLst>
            <a:ext uri="{FF2B5EF4-FFF2-40B4-BE49-F238E27FC236}">
              <a16:creationId xmlns:a16="http://schemas.microsoft.com/office/drawing/2014/main" id="{2EE27570-ADDA-434C-8368-599FA1317EC1}"/>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2" name="Text Box 17">
          <a:extLst>
            <a:ext uri="{FF2B5EF4-FFF2-40B4-BE49-F238E27FC236}">
              <a16:creationId xmlns:a16="http://schemas.microsoft.com/office/drawing/2014/main" id="{2A64FB21-FE50-418C-A0E3-5985DE3CE6B7}"/>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3" name="Text Box 18">
          <a:extLst>
            <a:ext uri="{FF2B5EF4-FFF2-40B4-BE49-F238E27FC236}">
              <a16:creationId xmlns:a16="http://schemas.microsoft.com/office/drawing/2014/main" id="{ED4A8E1A-9750-4D6B-B1CA-5AC60767FB78}"/>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4" name="Text Box 19">
          <a:extLst>
            <a:ext uri="{FF2B5EF4-FFF2-40B4-BE49-F238E27FC236}">
              <a16:creationId xmlns:a16="http://schemas.microsoft.com/office/drawing/2014/main" id="{CE891067-0AAF-44DD-BCD6-4939304D1329}"/>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5" name="Text Box 16">
          <a:extLst>
            <a:ext uri="{FF2B5EF4-FFF2-40B4-BE49-F238E27FC236}">
              <a16:creationId xmlns:a16="http://schemas.microsoft.com/office/drawing/2014/main" id="{AE8CA4B1-1867-49E0-A57D-7F00F10F504C}"/>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6" name="Text Box 17">
          <a:extLst>
            <a:ext uri="{FF2B5EF4-FFF2-40B4-BE49-F238E27FC236}">
              <a16:creationId xmlns:a16="http://schemas.microsoft.com/office/drawing/2014/main" id="{C9A97496-BE18-4152-830A-8A5527339503}"/>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7" name="Text Box 18">
          <a:extLst>
            <a:ext uri="{FF2B5EF4-FFF2-40B4-BE49-F238E27FC236}">
              <a16:creationId xmlns:a16="http://schemas.microsoft.com/office/drawing/2014/main" id="{C0775CE6-BB7C-428F-856C-B47912E87A16}"/>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8" name="Text Box 19">
          <a:extLst>
            <a:ext uri="{FF2B5EF4-FFF2-40B4-BE49-F238E27FC236}">
              <a16:creationId xmlns:a16="http://schemas.microsoft.com/office/drawing/2014/main" id="{94FD981D-A315-4894-BD60-96343604DB2D}"/>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09" name="Text Box 16">
          <a:extLst>
            <a:ext uri="{FF2B5EF4-FFF2-40B4-BE49-F238E27FC236}">
              <a16:creationId xmlns:a16="http://schemas.microsoft.com/office/drawing/2014/main" id="{B2CA7AAE-5640-4245-B37D-D9AFE1890E3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10" name="Text Box 17">
          <a:extLst>
            <a:ext uri="{FF2B5EF4-FFF2-40B4-BE49-F238E27FC236}">
              <a16:creationId xmlns:a16="http://schemas.microsoft.com/office/drawing/2014/main" id="{98CA5E7A-D5F7-4A5B-B03C-9CDB128F43EF}"/>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11" name="Text Box 18">
          <a:extLst>
            <a:ext uri="{FF2B5EF4-FFF2-40B4-BE49-F238E27FC236}">
              <a16:creationId xmlns:a16="http://schemas.microsoft.com/office/drawing/2014/main" id="{31A88C69-43AF-48E9-9143-6AE3494FC632}"/>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12" name="Text Box 19">
          <a:extLst>
            <a:ext uri="{FF2B5EF4-FFF2-40B4-BE49-F238E27FC236}">
              <a16:creationId xmlns:a16="http://schemas.microsoft.com/office/drawing/2014/main" id="{7AF13AA3-EF0A-4F5D-ACA5-9AB8BA99F413}"/>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1513" name="Text Box 15">
          <a:extLst>
            <a:ext uri="{FF2B5EF4-FFF2-40B4-BE49-F238E27FC236}">
              <a16:creationId xmlns:a16="http://schemas.microsoft.com/office/drawing/2014/main" id="{A14F770B-D620-406A-B21D-E4C321B44781}"/>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14" name="Text Box 16">
          <a:extLst>
            <a:ext uri="{FF2B5EF4-FFF2-40B4-BE49-F238E27FC236}">
              <a16:creationId xmlns:a16="http://schemas.microsoft.com/office/drawing/2014/main" id="{E43E8CC7-A98E-4E61-9116-A5B4659ED9D3}"/>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15" name="Text Box 17">
          <a:extLst>
            <a:ext uri="{FF2B5EF4-FFF2-40B4-BE49-F238E27FC236}">
              <a16:creationId xmlns:a16="http://schemas.microsoft.com/office/drawing/2014/main" id="{4193BF55-423E-4A80-9595-A533EEEE6705}"/>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16" name="Text Box 18">
          <a:extLst>
            <a:ext uri="{FF2B5EF4-FFF2-40B4-BE49-F238E27FC236}">
              <a16:creationId xmlns:a16="http://schemas.microsoft.com/office/drawing/2014/main" id="{CB8EC99E-B74C-45AB-82F9-5BC4290FA27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17" name="Text Box 19">
          <a:extLst>
            <a:ext uri="{FF2B5EF4-FFF2-40B4-BE49-F238E27FC236}">
              <a16:creationId xmlns:a16="http://schemas.microsoft.com/office/drawing/2014/main" id="{4F9E109D-F330-4741-BBA4-0928762C092F}"/>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1518" name="Text Box 15">
          <a:extLst>
            <a:ext uri="{FF2B5EF4-FFF2-40B4-BE49-F238E27FC236}">
              <a16:creationId xmlns:a16="http://schemas.microsoft.com/office/drawing/2014/main" id="{91334606-1298-4078-BB55-AE050977BD83}"/>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1519" name="Text Box 16">
          <a:extLst>
            <a:ext uri="{FF2B5EF4-FFF2-40B4-BE49-F238E27FC236}">
              <a16:creationId xmlns:a16="http://schemas.microsoft.com/office/drawing/2014/main" id="{ED611053-AA08-40BF-90F4-5DE12E56A604}"/>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1520" name="Text Box 17">
          <a:extLst>
            <a:ext uri="{FF2B5EF4-FFF2-40B4-BE49-F238E27FC236}">
              <a16:creationId xmlns:a16="http://schemas.microsoft.com/office/drawing/2014/main" id="{B666A416-E08A-4134-AA44-8607C3C2B70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1521" name="Text Box 18">
          <a:extLst>
            <a:ext uri="{FF2B5EF4-FFF2-40B4-BE49-F238E27FC236}">
              <a16:creationId xmlns:a16="http://schemas.microsoft.com/office/drawing/2014/main" id="{CA3C7053-4CF8-46F5-A633-7791F59F9FB5}"/>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1522" name="Text Box 19">
          <a:extLst>
            <a:ext uri="{FF2B5EF4-FFF2-40B4-BE49-F238E27FC236}">
              <a16:creationId xmlns:a16="http://schemas.microsoft.com/office/drawing/2014/main" id="{6B657CBF-FE3D-4221-96B9-92AEB2502FE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504825</xdr:rowOff>
    </xdr:from>
    <xdr:ext cx="95250" cy="442269"/>
    <xdr:sp macro="" textlink="">
      <xdr:nvSpPr>
        <xdr:cNvPr id="1523" name="Text Box 15">
          <a:extLst>
            <a:ext uri="{FF2B5EF4-FFF2-40B4-BE49-F238E27FC236}">
              <a16:creationId xmlns:a16="http://schemas.microsoft.com/office/drawing/2014/main" id="{1E39AE52-D574-4F46-BCCC-38B8B4FE2167}"/>
            </a:ext>
          </a:extLst>
        </xdr:cNvPr>
        <xdr:cNvSpPr txBox="1">
          <a:spLocks noChangeArrowheads="1"/>
        </xdr:cNvSpPr>
      </xdr:nvSpPr>
      <xdr:spPr bwMode="auto">
        <a:xfrm>
          <a:off x="15690273"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014"/>
    <xdr:sp macro="" textlink="">
      <xdr:nvSpPr>
        <xdr:cNvPr id="1524" name="Text Box 15">
          <a:extLst>
            <a:ext uri="{FF2B5EF4-FFF2-40B4-BE49-F238E27FC236}">
              <a16:creationId xmlns:a16="http://schemas.microsoft.com/office/drawing/2014/main" id="{E0CA6FD4-0D78-4DDC-8F37-A02CB4EFE356}"/>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25" name="Text Box 16">
          <a:extLst>
            <a:ext uri="{FF2B5EF4-FFF2-40B4-BE49-F238E27FC236}">
              <a16:creationId xmlns:a16="http://schemas.microsoft.com/office/drawing/2014/main" id="{CB7347CF-46A4-4EA0-86CF-E749B1474A09}"/>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26" name="Text Box 17">
          <a:extLst>
            <a:ext uri="{FF2B5EF4-FFF2-40B4-BE49-F238E27FC236}">
              <a16:creationId xmlns:a16="http://schemas.microsoft.com/office/drawing/2014/main" id="{B04D1E89-C9FC-4B0C-B454-DDE51CE7F46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27" name="Text Box 18">
          <a:extLst>
            <a:ext uri="{FF2B5EF4-FFF2-40B4-BE49-F238E27FC236}">
              <a16:creationId xmlns:a16="http://schemas.microsoft.com/office/drawing/2014/main" id="{34BC1373-70A9-487A-9A6E-90D5525217DE}"/>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28" name="Text Box 19">
          <a:extLst>
            <a:ext uri="{FF2B5EF4-FFF2-40B4-BE49-F238E27FC236}">
              <a16:creationId xmlns:a16="http://schemas.microsoft.com/office/drawing/2014/main" id="{B2033E01-0D95-47AF-8496-7D2D0BE59DDC}"/>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1529" name="Text Box 15">
          <a:extLst>
            <a:ext uri="{FF2B5EF4-FFF2-40B4-BE49-F238E27FC236}">
              <a16:creationId xmlns:a16="http://schemas.microsoft.com/office/drawing/2014/main" id="{10B42D6B-D56A-4331-8197-77898F7768D8}"/>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1530" name="Text Box 15">
          <a:extLst>
            <a:ext uri="{FF2B5EF4-FFF2-40B4-BE49-F238E27FC236}">
              <a16:creationId xmlns:a16="http://schemas.microsoft.com/office/drawing/2014/main" id="{5456CFC5-867F-47B6-B1D9-25D50930036C}"/>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1531" name="Text Box 15">
          <a:extLst>
            <a:ext uri="{FF2B5EF4-FFF2-40B4-BE49-F238E27FC236}">
              <a16:creationId xmlns:a16="http://schemas.microsoft.com/office/drawing/2014/main" id="{A49AA27D-F3D1-4692-BC27-0B006F64D72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32" name="Text Box 16">
          <a:extLst>
            <a:ext uri="{FF2B5EF4-FFF2-40B4-BE49-F238E27FC236}">
              <a16:creationId xmlns:a16="http://schemas.microsoft.com/office/drawing/2014/main" id="{9598EBFC-D5D8-40BF-8BED-30C5F79DDB1C}"/>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33" name="Text Box 17">
          <a:extLst>
            <a:ext uri="{FF2B5EF4-FFF2-40B4-BE49-F238E27FC236}">
              <a16:creationId xmlns:a16="http://schemas.microsoft.com/office/drawing/2014/main" id="{6AE8D304-7516-4742-9CD5-31A4FF0847C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34" name="Text Box 18">
          <a:extLst>
            <a:ext uri="{FF2B5EF4-FFF2-40B4-BE49-F238E27FC236}">
              <a16:creationId xmlns:a16="http://schemas.microsoft.com/office/drawing/2014/main" id="{34212A20-11FD-4880-AC36-ADA2CD25CCC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213632"/>
    <xdr:sp macro="" textlink="">
      <xdr:nvSpPr>
        <xdr:cNvPr id="1535" name="Text Box 15">
          <a:extLst>
            <a:ext uri="{FF2B5EF4-FFF2-40B4-BE49-F238E27FC236}">
              <a16:creationId xmlns:a16="http://schemas.microsoft.com/office/drawing/2014/main" id="{827D1593-1E4A-43F9-A6D8-B4D24F74E14C}"/>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36" name="Text Box 16">
          <a:extLst>
            <a:ext uri="{FF2B5EF4-FFF2-40B4-BE49-F238E27FC236}">
              <a16:creationId xmlns:a16="http://schemas.microsoft.com/office/drawing/2014/main" id="{CA39D431-DC7D-4C04-8AB3-E83B00A8BFA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37" name="Text Box 17">
          <a:extLst>
            <a:ext uri="{FF2B5EF4-FFF2-40B4-BE49-F238E27FC236}">
              <a16:creationId xmlns:a16="http://schemas.microsoft.com/office/drawing/2014/main" id="{28DA5597-412A-4B1C-A197-4B43C3895AD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38" name="Text Box 18">
          <a:extLst>
            <a:ext uri="{FF2B5EF4-FFF2-40B4-BE49-F238E27FC236}">
              <a16:creationId xmlns:a16="http://schemas.microsoft.com/office/drawing/2014/main" id="{014CC820-A786-47F6-8982-DCE8080A5B7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39" name="Text Box 19">
          <a:extLst>
            <a:ext uri="{FF2B5EF4-FFF2-40B4-BE49-F238E27FC236}">
              <a16:creationId xmlns:a16="http://schemas.microsoft.com/office/drawing/2014/main" id="{3A2D3AE6-0509-46C6-BF91-63CFBC13D45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40" name="Text Box 16">
          <a:extLst>
            <a:ext uri="{FF2B5EF4-FFF2-40B4-BE49-F238E27FC236}">
              <a16:creationId xmlns:a16="http://schemas.microsoft.com/office/drawing/2014/main" id="{FD61AEC9-BE08-45D3-9394-60DD70D55B2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41" name="Text Box 17">
          <a:extLst>
            <a:ext uri="{FF2B5EF4-FFF2-40B4-BE49-F238E27FC236}">
              <a16:creationId xmlns:a16="http://schemas.microsoft.com/office/drawing/2014/main" id="{3933EB9E-342C-46A8-9AB4-391D446830A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42" name="Text Box 18">
          <a:extLst>
            <a:ext uri="{FF2B5EF4-FFF2-40B4-BE49-F238E27FC236}">
              <a16:creationId xmlns:a16="http://schemas.microsoft.com/office/drawing/2014/main" id="{AF52F17D-9264-4352-B851-D02ED2879C01}"/>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43" name="Text Box 19">
          <a:extLst>
            <a:ext uri="{FF2B5EF4-FFF2-40B4-BE49-F238E27FC236}">
              <a16:creationId xmlns:a16="http://schemas.microsoft.com/office/drawing/2014/main" id="{AED1A02B-0138-430B-8048-1767E785CBDB}"/>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4" name="Text Box 16">
          <a:extLst>
            <a:ext uri="{FF2B5EF4-FFF2-40B4-BE49-F238E27FC236}">
              <a16:creationId xmlns:a16="http://schemas.microsoft.com/office/drawing/2014/main" id="{FE768798-1A75-47C0-A971-041099BD0CB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5" name="Text Box 17">
          <a:extLst>
            <a:ext uri="{FF2B5EF4-FFF2-40B4-BE49-F238E27FC236}">
              <a16:creationId xmlns:a16="http://schemas.microsoft.com/office/drawing/2014/main" id="{E11F6D05-6B7B-495F-931D-CD67892F0E1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6" name="Text Box 18">
          <a:extLst>
            <a:ext uri="{FF2B5EF4-FFF2-40B4-BE49-F238E27FC236}">
              <a16:creationId xmlns:a16="http://schemas.microsoft.com/office/drawing/2014/main" id="{D951D338-D327-4A87-981C-94D812D84AD1}"/>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7" name="Text Box 19">
          <a:extLst>
            <a:ext uri="{FF2B5EF4-FFF2-40B4-BE49-F238E27FC236}">
              <a16:creationId xmlns:a16="http://schemas.microsoft.com/office/drawing/2014/main" id="{93B3E3A1-53BE-4981-953E-BD54C9070F1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48" name="Text Box 16">
          <a:extLst>
            <a:ext uri="{FF2B5EF4-FFF2-40B4-BE49-F238E27FC236}">
              <a16:creationId xmlns:a16="http://schemas.microsoft.com/office/drawing/2014/main" id="{4125C643-D169-4369-8B03-73D989AD39E5}"/>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49" name="Text Box 17">
          <a:extLst>
            <a:ext uri="{FF2B5EF4-FFF2-40B4-BE49-F238E27FC236}">
              <a16:creationId xmlns:a16="http://schemas.microsoft.com/office/drawing/2014/main" id="{38B11184-D6CE-48D5-8DC2-D766BEFB11EE}"/>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50" name="Text Box 18">
          <a:extLst>
            <a:ext uri="{FF2B5EF4-FFF2-40B4-BE49-F238E27FC236}">
              <a16:creationId xmlns:a16="http://schemas.microsoft.com/office/drawing/2014/main" id="{C7875718-6AB7-44A3-B454-E835749A59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51" name="Text Box 19">
          <a:extLst>
            <a:ext uri="{FF2B5EF4-FFF2-40B4-BE49-F238E27FC236}">
              <a16:creationId xmlns:a16="http://schemas.microsoft.com/office/drawing/2014/main" id="{FDC757AA-7267-409D-88B6-0F5A4B1FE92F}"/>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2" name="Text Box 16">
          <a:extLst>
            <a:ext uri="{FF2B5EF4-FFF2-40B4-BE49-F238E27FC236}">
              <a16:creationId xmlns:a16="http://schemas.microsoft.com/office/drawing/2014/main" id="{12DDE240-63A3-4E15-9DB8-C868C8420659}"/>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3" name="Text Box 17">
          <a:extLst>
            <a:ext uri="{FF2B5EF4-FFF2-40B4-BE49-F238E27FC236}">
              <a16:creationId xmlns:a16="http://schemas.microsoft.com/office/drawing/2014/main" id="{E14E1608-7D17-4337-B1F1-B7E2C2682453}"/>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4" name="Text Box 18">
          <a:extLst>
            <a:ext uri="{FF2B5EF4-FFF2-40B4-BE49-F238E27FC236}">
              <a16:creationId xmlns:a16="http://schemas.microsoft.com/office/drawing/2014/main" id="{BF4B87C2-50A9-4256-9F03-D2B4AFFCA22D}"/>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5" name="Text Box 19">
          <a:extLst>
            <a:ext uri="{FF2B5EF4-FFF2-40B4-BE49-F238E27FC236}">
              <a16:creationId xmlns:a16="http://schemas.microsoft.com/office/drawing/2014/main" id="{2EA7D1CE-DA5B-412B-9381-959C5231C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014"/>
    <xdr:sp macro="" textlink="">
      <xdr:nvSpPr>
        <xdr:cNvPr id="1556" name="Text Box 15">
          <a:extLst>
            <a:ext uri="{FF2B5EF4-FFF2-40B4-BE49-F238E27FC236}">
              <a16:creationId xmlns:a16="http://schemas.microsoft.com/office/drawing/2014/main" id="{0D77432B-24BD-4397-B41A-7D17DC4BBDC3}"/>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57" name="Text Box 16">
          <a:extLst>
            <a:ext uri="{FF2B5EF4-FFF2-40B4-BE49-F238E27FC236}">
              <a16:creationId xmlns:a16="http://schemas.microsoft.com/office/drawing/2014/main" id="{B4B468B0-9F52-46A6-BA3D-4B3342010BC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58" name="Text Box 17">
          <a:extLst>
            <a:ext uri="{FF2B5EF4-FFF2-40B4-BE49-F238E27FC236}">
              <a16:creationId xmlns:a16="http://schemas.microsoft.com/office/drawing/2014/main" id="{F01B3B25-931A-4D9D-9C81-97D2F2148A8A}"/>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59" name="Text Box 18">
          <a:extLst>
            <a:ext uri="{FF2B5EF4-FFF2-40B4-BE49-F238E27FC236}">
              <a16:creationId xmlns:a16="http://schemas.microsoft.com/office/drawing/2014/main" id="{4753B3BB-3CD2-423E-9EA6-A16D857B5E57}"/>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60" name="Text Box 19">
          <a:extLst>
            <a:ext uri="{FF2B5EF4-FFF2-40B4-BE49-F238E27FC236}">
              <a16:creationId xmlns:a16="http://schemas.microsoft.com/office/drawing/2014/main" id="{06CB2CD5-4D79-499B-A3AF-AAC6AA8408A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1561" name="Text Box 15">
          <a:extLst>
            <a:ext uri="{FF2B5EF4-FFF2-40B4-BE49-F238E27FC236}">
              <a16:creationId xmlns:a16="http://schemas.microsoft.com/office/drawing/2014/main" id="{46CAB5E6-1473-4108-9ADC-3C9A7154BF64}"/>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62" name="Text Box 16">
          <a:extLst>
            <a:ext uri="{FF2B5EF4-FFF2-40B4-BE49-F238E27FC236}">
              <a16:creationId xmlns:a16="http://schemas.microsoft.com/office/drawing/2014/main" id="{457AB3BF-5D27-4DBD-BEE9-F5C5E5F8F6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63" name="Text Box 17">
          <a:extLst>
            <a:ext uri="{FF2B5EF4-FFF2-40B4-BE49-F238E27FC236}">
              <a16:creationId xmlns:a16="http://schemas.microsoft.com/office/drawing/2014/main" id="{12EE7C86-EBC5-4493-95C0-5B6F3992AD38}"/>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64" name="Text Box 18">
          <a:extLst>
            <a:ext uri="{FF2B5EF4-FFF2-40B4-BE49-F238E27FC236}">
              <a16:creationId xmlns:a16="http://schemas.microsoft.com/office/drawing/2014/main" id="{61613A39-1DAE-4B49-9DFD-5C9253D8A141}"/>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5" name="Text Box 16">
          <a:extLst>
            <a:ext uri="{FF2B5EF4-FFF2-40B4-BE49-F238E27FC236}">
              <a16:creationId xmlns:a16="http://schemas.microsoft.com/office/drawing/2014/main" id="{B09074E0-1B62-4A61-8D28-80B3E620E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6" name="Text Box 17">
          <a:extLst>
            <a:ext uri="{FF2B5EF4-FFF2-40B4-BE49-F238E27FC236}">
              <a16:creationId xmlns:a16="http://schemas.microsoft.com/office/drawing/2014/main" id="{4027B645-8E7A-492D-A347-9C835B226CFC}"/>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7" name="Text Box 18">
          <a:extLst>
            <a:ext uri="{FF2B5EF4-FFF2-40B4-BE49-F238E27FC236}">
              <a16:creationId xmlns:a16="http://schemas.microsoft.com/office/drawing/2014/main" id="{D44228D8-26C4-4FC2-874E-79B3EDF2B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8" name="Text Box 19">
          <a:extLst>
            <a:ext uri="{FF2B5EF4-FFF2-40B4-BE49-F238E27FC236}">
              <a16:creationId xmlns:a16="http://schemas.microsoft.com/office/drawing/2014/main" id="{4281097B-CE1F-4EAE-8618-8F57171D1366}"/>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9" name="Text Box 16">
          <a:extLst>
            <a:ext uri="{FF2B5EF4-FFF2-40B4-BE49-F238E27FC236}">
              <a16:creationId xmlns:a16="http://schemas.microsoft.com/office/drawing/2014/main" id="{5C0200A8-9C10-44FC-B638-953AA25599C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70" name="Text Box 17">
          <a:extLst>
            <a:ext uri="{FF2B5EF4-FFF2-40B4-BE49-F238E27FC236}">
              <a16:creationId xmlns:a16="http://schemas.microsoft.com/office/drawing/2014/main" id="{BD588144-5027-46E8-8783-66D0DCC7A667}"/>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71" name="Text Box 18">
          <a:extLst>
            <a:ext uri="{FF2B5EF4-FFF2-40B4-BE49-F238E27FC236}">
              <a16:creationId xmlns:a16="http://schemas.microsoft.com/office/drawing/2014/main" id="{78931F9B-6984-4CEB-BE78-C621405813ED}"/>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72" name="Text Box 19">
          <a:extLst>
            <a:ext uri="{FF2B5EF4-FFF2-40B4-BE49-F238E27FC236}">
              <a16:creationId xmlns:a16="http://schemas.microsoft.com/office/drawing/2014/main" id="{8E62D781-6342-4F58-BAF1-42FB840B6DB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1573" name="Text Box 15">
          <a:extLst>
            <a:ext uri="{FF2B5EF4-FFF2-40B4-BE49-F238E27FC236}">
              <a16:creationId xmlns:a16="http://schemas.microsoft.com/office/drawing/2014/main" id="{9A730AA6-B09C-4931-B5D7-9B4E48762E3B}"/>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1574" name="Text Box 15">
          <a:extLst>
            <a:ext uri="{FF2B5EF4-FFF2-40B4-BE49-F238E27FC236}">
              <a16:creationId xmlns:a16="http://schemas.microsoft.com/office/drawing/2014/main" id="{66857527-B58D-4282-8AE1-A6B32C694DC1}"/>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504825</xdr:rowOff>
    </xdr:from>
    <xdr:ext cx="95250" cy="442269"/>
    <xdr:sp macro="" textlink="">
      <xdr:nvSpPr>
        <xdr:cNvPr id="1575" name="Text Box 15">
          <a:extLst>
            <a:ext uri="{FF2B5EF4-FFF2-40B4-BE49-F238E27FC236}">
              <a16:creationId xmlns:a16="http://schemas.microsoft.com/office/drawing/2014/main" id="{121D662A-258A-4E21-9FC5-E40A33C31DFD}"/>
            </a:ext>
          </a:extLst>
        </xdr:cNvPr>
        <xdr:cNvSpPr txBox="1">
          <a:spLocks noChangeArrowheads="1"/>
        </xdr:cNvSpPr>
      </xdr:nvSpPr>
      <xdr:spPr bwMode="auto">
        <a:xfrm>
          <a:off x="15690273"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1576" name="Text Box 15">
          <a:extLst>
            <a:ext uri="{FF2B5EF4-FFF2-40B4-BE49-F238E27FC236}">
              <a16:creationId xmlns:a16="http://schemas.microsoft.com/office/drawing/2014/main" id="{FBEF3D98-BE6A-4C4C-ACFF-C85E56268F5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1577" name="Text Box 15">
          <a:extLst>
            <a:ext uri="{FF2B5EF4-FFF2-40B4-BE49-F238E27FC236}">
              <a16:creationId xmlns:a16="http://schemas.microsoft.com/office/drawing/2014/main" id="{FF2D76C3-87AB-460D-AC91-4C25E407BED3}"/>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213632"/>
    <xdr:sp macro="" textlink="">
      <xdr:nvSpPr>
        <xdr:cNvPr id="1578" name="Text Box 15">
          <a:extLst>
            <a:ext uri="{FF2B5EF4-FFF2-40B4-BE49-F238E27FC236}">
              <a16:creationId xmlns:a16="http://schemas.microsoft.com/office/drawing/2014/main" id="{80868FC0-3E98-46DC-88EB-E975E747B3AD}"/>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79" name="Text Box 16">
          <a:extLst>
            <a:ext uri="{FF2B5EF4-FFF2-40B4-BE49-F238E27FC236}">
              <a16:creationId xmlns:a16="http://schemas.microsoft.com/office/drawing/2014/main" id="{7592F477-4C97-414A-A590-635B1A3AFE97}"/>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80" name="Text Box 17">
          <a:extLst>
            <a:ext uri="{FF2B5EF4-FFF2-40B4-BE49-F238E27FC236}">
              <a16:creationId xmlns:a16="http://schemas.microsoft.com/office/drawing/2014/main" id="{D01B1E0C-8F64-4881-AFA0-1B4D7E1E41B1}"/>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81" name="Text Box 18">
          <a:extLst>
            <a:ext uri="{FF2B5EF4-FFF2-40B4-BE49-F238E27FC236}">
              <a16:creationId xmlns:a16="http://schemas.microsoft.com/office/drawing/2014/main" id="{1C2A6337-B65E-47BD-BC94-02E92A7D8C95}"/>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82" name="Text Box 19">
          <a:extLst>
            <a:ext uri="{FF2B5EF4-FFF2-40B4-BE49-F238E27FC236}">
              <a16:creationId xmlns:a16="http://schemas.microsoft.com/office/drawing/2014/main" id="{26620325-AFEB-4C14-8081-3CF1FD64AF86}"/>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83" name="Text Box 16">
          <a:extLst>
            <a:ext uri="{FF2B5EF4-FFF2-40B4-BE49-F238E27FC236}">
              <a16:creationId xmlns:a16="http://schemas.microsoft.com/office/drawing/2014/main" id="{AA87B871-F505-4134-B599-51106FE5BD5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84" name="Text Box 17">
          <a:extLst>
            <a:ext uri="{FF2B5EF4-FFF2-40B4-BE49-F238E27FC236}">
              <a16:creationId xmlns:a16="http://schemas.microsoft.com/office/drawing/2014/main" id="{6BF17569-B708-4124-9254-FC0A2735BC5C}"/>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85" name="Text Box 18">
          <a:extLst>
            <a:ext uri="{FF2B5EF4-FFF2-40B4-BE49-F238E27FC236}">
              <a16:creationId xmlns:a16="http://schemas.microsoft.com/office/drawing/2014/main" id="{E90EC142-046D-4C55-8A88-3EFD222516B7}"/>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86" name="Text Box 19">
          <a:extLst>
            <a:ext uri="{FF2B5EF4-FFF2-40B4-BE49-F238E27FC236}">
              <a16:creationId xmlns:a16="http://schemas.microsoft.com/office/drawing/2014/main" id="{1A3DDC16-72C3-40DB-BA8A-6EEA428914F4}"/>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87" name="Text Box 16">
          <a:extLst>
            <a:ext uri="{FF2B5EF4-FFF2-40B4-BE49-F238E27FC236}">
              <a16:creationId xmlns:a16="http://schemas.microsoft.com/office/drawing/2014/main" id="{E27F9379-264B-4277-87B1-BAE005AC6595}"/>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88" name="Text Box 17">
          <a:extLst>
            <a:ext uri="{FF2B5EF4-FFF2-40B4-BE49-F238E27FC236}">
              <a16:creationId xmlns:a16="http://schemas.microsoft.com/office/drawing/2014/main" id="{B77FBF61-049B-4BAE-8398-3A47138B4909}"/>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89" name="Text Box 18">
          <a:extLst>
            <a:ext uri="{FF2B5EF4-FFF2-40B4-BE49-F238E27FC236}">
              <a16:creationId xmlns:a16="http://schemas.microsoft.com/office/drawing/2014/main" id="{7DC62485-9466-41A0-832E-4008323C14F7}"/>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90" name="Text Box 19">
          <a:extLst>
            <a:ext uri="{FF2B5EF4-FFF2-40B4-BE49-F238E27FC236}">
              <a16:creationId xmlns:a16="http://schemas.microsoft.com/office/drawing/2014/main" id="{8861D871-CF73-4087-9F3D-3E27A95BF75B}"/>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91" name="Text Box 16">
          <a:extLst>
            <a:ext uri="{FF2B5EF4-FFF2-40B4-BE49-F238E27FC236}">
              <a16:creationId xmlns:a16="http://schemas.microsoft.com/office/drawing/2014/main" id="{77E2D468-7A6F-4130-9FB6-9B0A049A50FF}"/>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92" name="Text Box 17">
          <a:extLst>
            <a:ext uri="{FF2B5EF4-FFF2-40B4-BE49-F238E27FC236}">
              <a16:creationId xmlns:a16="http://schemas.microsoft.com/office/drawing/2014/main" id="{E6A589EB-309F-481E-AF6D-8A370FE72D22}"/>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93" name="Text Box 18">
          <a:extLst>
            <a:ext uri="{FF2B5EF4-FFF2-40B4-BE49-F238E27FC236}">
              <a16:creationId xmlns:a16="http://schemas.microsoft.com/office/drawing/2014/main" id="{14F9D488-B9C6-443D-98E4-B1013724239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94" name="Text Box 19">
          <a:extLst>
            <a:ext uri="{FF2B5EF4-FFF2-40B4-BE49-F238E27FC236}">
              <a16:creationId xmlns:a16="http://schemas.microsoft.com/office/drawing/2014/main" id="{723ED325-F8CF-4306-81EC-FB87639D7BF9}"/>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95" name="Text Box 16">
          <a:extLst>
            <a:ext uri="{FF2B5EF4-FFF2-40B4-BE49-F238E27FC236}">
              <a16:creationId xmlns:a16="http://schemas.microsoft.com/office/drawing/2014/main" id="{B3234C51-08EB-469B-A4DD-1B9642E2E1A9}"/>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96" name="Text Box 17">
          <a:extLst>
            <a:ext uri="{FF2B5EF4-FFF2-40B4-BE49-F238E27FC236}">
              <a16:creationId xmlns:a16="http://schemas.microsoft.com/office/drawing/2014/main" id="{18DA1026-19D7-4C9D-BC31-3F650D8490B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97" name="Text Box 18">
          <a:extLst>
            <a:ext uri="{FF2B5EF4-FFF2-40B4-BE49-F238E27FC236}">
              <a16:creationId xmlns:a16="http://schemas.microsoft.com/office/drawing/2014/main" id="{F067DF14-EF9D-4E2B-9EFB-DD4E6C664FEB}"/>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98" name="Text Box 16">
          <a:extLst>
            <a:ext uri="{FF2B5EF4-FFF2-40B4-BE49-F238E27FC236}">
              <a16:creationId xmlns:a16="http://schemas.microsoft.com/office/drawing/2014/main" id="{0040CC2D-1486-43DE-928C-C0966C26731F}"/>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99" name="Text Box 17">
          <a:extLst>
            <a:ext uri="{FF2B5EF4-FFF2-40B4-BE49-F238E27FC236}">
              <a16:creationId xmlns:a16="http://schemas.microsoft.com/office/drawing/2014/main" id="{235497A7-E1A0-4337-B5D7-9F1D654DB758}"/>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0" name="Text Box 18">
          <a:extLst>
            <a:ext uri="{FF2B5EF4-FFF2-40B4-BE49-F238E27FC236}">
              <a16:creationId xmlns:a16="http://schemas.microsoft.com/office/drawing/2014/main" id="{228D0AAD-1963-410D-8AE4-AF4A5C66DF0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1" name="Text Box 19">
          <a:extLst>
            <a:ext uri="{FF2B5EF4-FFF2-40B4-BE49-F238E27FC236}">
              <a16:creationId xmlns:a16="http://schemas.microsoft.com/office/drawing/2014/main" id="{255D6614-745E-4A7C-A57F-902AB7D5B22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2" name="Text Box 16">
          <a:extLst>
            <a:ext uri="{FF2B5EF4-FFF2-40B4-BE49-F238E27FC236}">
              <a16:creationId xmlns:a16="http://schemas.microsoft.com/office/drawing/2014/main" id="{71535F2F-28AF-499B-B5DD-F1E2CA6548C9}"/>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3" name="Text Box 17">
          <a:extLst>
            <a:ext uri="{FF2B5EF4-FFF2-40B4-BE49-F238E27FC236}">
              <a16:creationId xmlns:a16="http://schemas.microsoft.com/office/drawing/2014/main" id="{8DDD459A-6E93-4B13-9B5E-4F3900E5D94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4" name="Text Box 18">
          <a:extLst>
            <a:ext uri="{FF2B5EF4-FFF2-40B4-BE49-F238E27FC236}">
              <a16:creationId xmlns:a16="http://schemas.microsoft.com/office/drawing/2014/main" id="{7B10EA4C-1988-490F-8717-C0D4FFD4160B}"/>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5" name="Text Box 19">
          <a:extLst>
            <a:ext uri="{FF2B5EF4-FFF2-40B4-BE49-F238E27FC236}">
              <a16:creationId xmlns:a16="http://schemas.microsoft.com/office/drawing/2014/main" id="{E1B6476D-255D-41A0-A7E8-B8251227CE1D}"/>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6" name="Text Box 16">
          <a:extLst>
            <a:ext uri="{FF2B5EF4-FFF2-40B4-BE49-F238E27FC236}">
              <a16:creationId xmlns:a16="http://schemas.microsoft.com/office/drawing/2014/main" id="{27DBA62A-A187-446E-856B-0408E5650C55}"/>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7" name="Text Box 17">
          <a:extLst>
            <a:ext uri="{FF2B5EF4-FFF2-40B4-BE49-F238E27FC236}">
              <a16:creationId xmlns:a16="http://schemas.microsoft.com/office/drawing/2014/main" id="{127D5FCA-3C75-40CC-9951-00A08B419B1B}"/>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8" name="Text Box 18">
          <a:extLst>
            <a:ext uri="{FF2B5EF4-FFF2-40B4-BE49-F238E27FC236}">
              <a16:creationId xmlns:a16="http://schemas.microsoft.com/office/drawing/2014/main" id="{29E3D086-F282-4ABE-8569-A05657DB1CB2}"/>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9" name="Text Box 19">
          <a:extLst>
            <a:ext uri="{FF2B5EF4-FFF2-40B4-BE49-F238E27FC236}">
              <a16:creationId xmlns:a16="http://schemas.microsoft.com/office/drawing/2014/main" id="{7AEDF135-6564-45D4-AC92-A0910EF62D23}"/>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61691"/>
    <xdr:sp macro="" textlink="">
      <xdr:nvSpPr>
        <xdr:cNvPr id="1610" name="Text Box 15">
          <a:extLst>
            <a:ext uri="{FF2B5EF4-FFF2-40B4-BE49-F238E27FC236}">
              <a16:creationId xmlns:a16="http://schemas.microsoft.com/office/drawing/2014/main" id="{1412B394-D3CC-4AB9-843F-1071280087A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1" name="Text Box 16">
          <a:extLst>
            <a:ext uri="{FF2B5EF4-FFF2-40B4-BE49-F238E27FC236}">
              <a16:creationId xmlns:a16="http://schemas.microsoft.com/office/drawing/2014/main" id="{DB9A8FF1-C79A-4305-9D77-28C1D12AE02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2" name="Text Box 17">
          <a:extLst>
            <a:ext uri="{FF2B5EF4-FFF2-40B4-BE49-F238E27FC236}">
              <a16:creationId xmlns:a16="http://schemas.microsoft.com/office/drawing/2014/main" id="{A2C2C059-9238-41E9-A304-FAECAA30783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3" name="Text Box 18">
          <a:extLst>
            <a:ext uri="{FF2B5EF4-FFF2-40B4-BE49-F238E27FC236}">
              <a16:creationId xmlns:a16="http://schemas.microsoft.com/office/drawing/2014/main" id="{3781FA22-9C98-49F8-8B15-AF3ABC485DC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4" name="Text Box 19">
          <a:extLst>
            <a:ext uri="{FF2B5EF4-FFF2-40B4-BE49-F238E27FC236}">
              <a16:creationId xmlns:a16="http://schemas.microsoft.com/office/drawing/2014/main" id="{F83D04CF-01C4-4572-8D27-4661FB5EC1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1615" name="Text Box 15">
          <a:extLst>
            <a:ext uri="{FF2B5EF4-FFF2-40B4-BE49-F238E27FC236}">
              <a16:creationId xmlns:a16="http://schemas.microsoft.com/office/drawing/2014/main" id="{DA7F112F-2078-4C4B-8BC8-B4B74D7CC72C}"/>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6" name="Text Box 16">
          <a:extLst>
            <a:ext uri="{FF2B5EF4-FFF2-40B4-BE49-F238E27FC236}">
              <a16:creationId xmlns:a16="http://schemas.microsoft.com/office/drawing/2014/main" id="{59823262-3FEB-4553-91E8-D315770CF2CA}"/>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7" name="Text Box 17">
          <a:extLst>
            <a:ext uri="{FF2B5EF4-FFF2-40B4-BE49-F238E27FC236}">
              <a16:creationId xmlns:a16="http://schemas.microsoft.com/office/drawing/2014/main" id="{B2E70B7B-99DD-4BB6-976F-1F05840041AC}"/>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8" name="Text Box 18">
          <a:extLst>
            <a:ext uri="{FF2B5EF4-FFF2-40B4-BE49-F238E27FC236}">
              <a16:creationId xmlns:a16="http://schemas.microsoft.com/office/drawing/2014/main" id="{7468E110-680B-4F91-9A77-DBE57A321733}"/>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9" name="Text Box 19">
          <a:extLst>
            <a:ext uri="{FF2B5EF4-FFF2-40B4-BE49-F238E27FC236}">
              <a16:creationId xmlns:a16="http://schemas.microsoft.com/office/drawing/2014/main" id="{F16393AB-EA07-48AA-855D-85DCA4A2AB7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504825</xdr:rowOff>
    </xdr:from>
    <xdr:ext cx="95250" cy="442269"/>
    <xdr:sp macro="" textlink="">
      <xdr:nvSpPr>
        <xdr:cNvPr id="1620" name="Text Box 15">
          <a:extLst>
            <a:ext uri="{FF2B5EF4-FFF2-40B4-BE49-F238E27FC236}">
              <a16:creationId xmlns:a16="http://schemas.microsoft.com/office/drawing/2014/main" id="{C39790C6-A6D5-4106-84A7-5495225FC3E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014"/>
    <xdr:sp macro="" textlink="">
      <xdr:nvSpPr>
        <xdr:cNvPr id="1621" name="Text Box 15">
          <a:extLst>
            <a:ext uri="{FF2B5EF4-FFF2-40B4-BE49-F238E27FC236}">
              <a16:creationId xmlns:a16="http://schemas.microsoft.com/office/drawing/2014/main" id="{8E8B2DC0-9461-4C4F-A476-1A1ECF70C124}"/>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2" name="Text Box 16">
          <a:extLst>
            <a:ext uri="{FF2B5EF4-FFF2-40B4-BE49-F238E27FC236}">
              <a16:creationId xmlns:a16="http://schemas.microsoft.com/office/drawing/2014/main" id="{E1DD7180-8A35-4B88-9494-7D1BFBBFDEC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3" name="Text Box 17">
          <a:extLst>
            <a:ext uri="{FF2B5EF4-FFF2-40B4-BE49-F238E27FC236}">
              <a16:creationId xmlns:a16="http://schemas.microsoft.com/office/drawing/2014/main" id="{844412B3-5C1A-49C2-BFB1-6D316214C82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4" name="Text Box 18">
          <a:extLst>
            <a:ext uri="{FF2B5EF4-FFF2-40B4-BE49-F238E27FC236}">
              <a16:creationId xmlns:a16="http://schemas.microsoft.com/office/drawing/2014/main" id="{5C0D1B44-DCAD-4858-95BB-C02178B197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5" name="Text Box 19">
          <a:extLst>
            <a:ext uri="{FF2B5EF4-FFF2-40B4-BE49-F238E27FC236}">
              <a16:creationId xmlns:a16="http://schemas.microsoft.com/office/drawing/2014/main" id="{301ED08A-52EC-47CD-BEAA-1F3C6D213BE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1626" name="Text Box 15">
          <a:extLst>
            <a:ext uri="{FF2B5EF4-FFF2-40B4-BE49-F238E27FC236}">
              <a16:creationId xmlns:a16="http://schemas.microsoft.com/office/drawing/2014/main" id="{E168CF8E-4FDC-48CE-80CE-5712AFBE95B9}"/>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1627" name="Text Box 15">
          <a:extLst>
            <a:ext uri="{FF2B5EF4-FFF2-40B4-BE49-F238E27FC236}">
              <a16:creationId xmlns:a16="http://schemas.microsoft.com/office/drawing/2014/main" id="{7B7EC614-2E99-480C-BD2E-8BFBC3F97926}"/>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1628" name="Text Box 15">
          <a:extLst>
            <a:ext uri="{FF2B5EF4-FFF2-40B4-BE49-F238E27FC236}">
              <a16:creationId xmlns:a16="http://schemas.microsoft.com/office/drawing/2014/main" id="{2C4CE3A4-49E9-4FF5-AF0D-8CE5954FB49B}"/>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29" name="Text Box 16">
          <a:extLst>
            <a:ext uri="{FF2B5EF4-FFF2-40B4-BE49-F238E27FC236}">
              <a16:creationId xmlns:a16="http://schemas.microsoft.com/office/drawing/2014/main" id="{6414322D-2FFB-44DA-B2C6-99FF6E9A58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30" name="Text Box 17">
          <a:extLst>
            <a:ext uri="{FF2B5EF4-FFF2-40B4-BE49-F238E27FC236}">
              <a16:creationId xmlns:a16="http://schemas.microsoft.com/office/drawing/2014/main" id="{50A7B3A1-FA6B-4CE1-ADDB-CAFB29E8B8AC}"/>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31" name="Text Box 18">
          <a:extLst>
            <a:ext uri="{FF2B5EF4-FFF2-40B4-BE49-F238E27FC236}">
              <a16:creationId xmlns:a16="http://schemas.microsoft.com/office/drawing/2014/main" id="{AB1DE6DB-40FD-463A-959E-150B85C533E2}"/>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213632"/>
    <xdr:sp macro="" textlink="">
      <xdr:nvSpPr>
        <xdr:cNvPr id="1632" name="Text Box 15">
          <a:extLst>
            <a:ext uri="{FF2B5EF4-FFF2-40B4-BE49-F238E27FC236}">
              <a16:creationId xmlns:a16="http://schemas.microsoft.com/office/drawing/2014/main" id="{54790E5C-A57A-4D2D-B7CC-05F86DB8442B}"/>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3" name="Text Box 16">
          <a:extLst>
            <a:ext uri="{FF2B5EF4-FFF2-40B4-BE49-F238E27FC236}">
              <a16:creationId xmlns:a16="http://schemas.microsoft.com/office/drawing/2014/main" id="{EEC83748-1B3F-473B-A67E-9F3E3ADE14F3}"/>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4" name="Text Box 17">
          <a:extLst>
            <a:ext uri="{FF2B5EF4-FFF2-40B4-BE49-F238E27FC236}">
              <a16:creationId xmlns:a16="http://schemas.microsoft.com/office/drawing/2014/main" id="{30DA2991-3477-4E5C-AF4A-B4075A31ED7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5" name="Text Box 18">
          <a:extLst>
            <a:ext uri="{FF2B5EF4-FFF2-40B4-BE49-F238E27FC236}">
              <a16:creationId xmlns:a16="http://schemas.microsoft.com/office/drawing/2014/main" id="{2860D349-913B-482E-BB67-AFC2952CA3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6" name="Text Box 19">
          <a:extLst>
            <a:ext uri="{FF2B5EF4-FFF2-40B4-BE49-F238E27FC236}">
              <a16:creationId xmlns:a16="http://schemas.microsoft.com/office/drawing/2014/main" id="{04BE7F07-C784-44CD-B8F8-64732852E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7" name="Text Box 16">
          <a:extLst>
            <a:ext uri="{FF2B5EF4-FFF2-40B4-BE49-F238E27FC236}">
              <a16:creationId xmlns:a16="http://schemas.microsoft.com/office/drawing/2014/main" id="{A05253B8-45E2-414B-BBB1-F8FFDEAC68A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8" name="Text Box 17">
          <a:extLst>
            <a:ext uri="{FF2B5EF4-FFF2-40B4-BE49-F238E27FC236}">
              <a16:creationId xmlns:a16="http://schemas.microsoft.com/office/drawing/2014/main" id="{95C47D64-0DCA-4C63-A54A-129A3814C2BE}"/>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9" name="Text Box 18">
          <a:extLst>
            <a:ext uri="{FF2B5EF4-FFF2-40B4-BE49-F238E27FC236}">
              <a16:creationId xmlns:a16="http://schemas.microsoft.com/office/drawing/2014/main" id="{C2E1DE94-65D6-4A67-9FA6-E58EA115BF76}"/>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40" name="Text Box 19">
          <a:extLst>
            <a:ext uri="{FF2B5EF4-FFF2-40B4-BE49-F238E27FC236}">
              <a16:creationId xmlns:a16="http://schemas.microsoft.com/office/drawing/2014/main" id="{9E95B9FA-5D23-43FB-9984-E80091C3CBDC}"/>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41" name="Text Box 16">
          <a:extLst>
            <a:ext uri="{FF2B5EF4-FFF2-40B4-BE49-F238E27FC236}">
              <a16:creationId xmlns:a16="http://schemas.microsoft.com/office/drawing/2014/main" id="{83750FB9-4755-40C3-B19E-2F03AFCA422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42" name="Text Box 17">
          <a:extLst>
            <a:ext uri="{FF2B5EF4-FFF2-40B4-BE49-F238E27FC236}">
              <a16:creationId xmlns:a16="http://schemas.microsoft.com/office/drawing/2014/main" id="{24524B73-93C5-44D4-A406-68E15F665A08}"/>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43" name="Text Box 18">
          <a:extLst>
            <a:ext uri="{FF2B5EF4-FFF2-40B4-BE49-F238E27FC236}">
              <a16:creationId xmlns:a16="http://schemas.microsoft.com/office/drawing/2014/main" id="{66096F3A-CAD9-4335-AF25-28025DEEDBD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44" name="Text Box 19">
          <a:extLst>
            <a:ext uri="{FF2B5EF4-FFF2-40B4-BE49-F238E27FC236}">
              <a16:creationId xmlns:a16="http://schemas.microsoft.com/office/drawing/2014/main" id="{A2FC7731-36F7-4294-B4EF-CEADA09DD20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45" name="Text Box 16">
          <a:extLst>
            <a:ext uri="{FF2B5EF4-FFF2-40B4-BE49-F238E27FC236}">
              <a16:creationId xmlns:a16="http://schemas.microsoft.com/office/drawing/2014/main" id="{C8A659F4-33BB-4C2E-B042-168B7CAD21DC}"/>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46" name="Text Box 17">
          <a:extLst>
            <a:ext uri="{FF2B5EF4-FFF2-40B4-BE49-F238E27FC236}">
              <a16:creationId xmlns:a16="http://schemas.microsoft.com/office/drawing/2014/main" id="{42F7E8E5-76E9-40FD-8D87-61AE78E07CB3}"/>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47" name="Text Box 18">
          <a:extLst>
            <a:ext uri="{FF2B5EF4-FFF2-40B4-BE49-F238E27FC236}">
              <a16:creationId xmlns:a16="http://schemas.microsoft.com/office/drawing/2014/main" id="{CC8C9B9C-F986-4B31-9AA0-B07471D30F58}"/>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48" name="Text Box 19">
          <a:extLst>
            <a:ext uri="{FF2B5EF4-FFF2-40B4-BE49-F238E27FC236}">
              <a16:creationId xmlns:a16="http://schemas.microsoft.com/office/drawing/2014/main" id="{39BB9AAF-4B0B-4860-A1D8-6F8EEBFD910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49" name="Text Box 16">
          <a:extLst>
            <a:ext uri="{FF2B5EF4-FFF2-40B4-BE49-F238E27FC236}">
              <a16:creationId xmlns:a16="http://schemas.microsoft.com/office/drawing/2014/main" id="{D21837B3-3831-4CA4-8EF6-40F3C800F24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50" name="Text Box 17">
          <a:extLst>
            <a:ext uri="{FF2B5EF4-FFF2-40B4-BE49-F238E27FC236}">
              <a16:creationId xmlns:a16="http://schemas.microsoft.com/office/drawing/2014/main" id="{0114841F-BBF4-461A-84AA-ECE530573A6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51" name="Text Box 18">
          <a:extLst>
            <a:ext uri="{FF2B5EF4-FFF2-40B4-BE49-F238E27FC236}">
              <a16:creationId xmlns:a16="http://schemas.microsoft.com/office/drawing/2014/main" id="{67CB7E94-6C62-4054-8A95-B262275A7C53}"/>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52" name="Text Box 19">
          <a:extLst>
            <a:ext uri="{FF2B5EF4-FFF2-40B4-BE49-F238E27FC236}">
              <a16:creationId xmlns:a16="http://schemas.microsoft.com/office/drawing/2014/main" id="{C1141003-FBF7-4DE0-BB74-6F5A2C75B87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014"/>
    <xdr:sp macro="" textlink="">
      <xdr:nvSpPr>
        <xdr:cNvPr id="1653" name="Text Box 15">
          <a:extLst>
            <a:ext uri="{FF2B5EF4-FFF2-40B4-BE49-F238E27FC236}">
              <a16:creationId xmlns:a16="http://schemas.microsoft.com/office/drawing/2014/main" id="{06A0F2D0-9912-4DB0-BE46-5406F39B9EC2}"/>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54" name="Text Box 16">
          <a:extLst>
            <a:ext uri="{FF2B5EF4-FFF2-40B4-BE49-F238E27FC236}">
              <a16:creationId xmlns:a16="http://schemas.microsoft.com/office/drawing/2014/main" id="{6BE32E41-E383-46B1-9077-F0F1F58DCCF3}"/>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55" name="Text Box 17">
          <a:extLst>
            <a:ext uri="{FF2B5EF4-FFF2-40B4-BE49-F238E27FC236}">
              <a16:creationId xmlns:a16="http://schemas.microsoft.com/office/drawing/2014/main" id="{E3DAAACA-FC78-4129-BBF8-7A1C9A337B2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56" name="Text Box 18">
          <a:extLst>
            <a:ext uri="{FF2B5EF4-FFF2-40B4-BE49-F238E27FC236}">
              <a16:creationId xmlns:a16="http://schemas.microsoft.com/office/drawing/2014/main" id="{9C3E43EF-2988-4CA1-805A-7B870010343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57" name="Text Box 19">
          <a:extLst>
            <a:ext uri="{FF2B5EF4-FFF2-40B4-BE49-F238E27FC236}">
              <a16:creationId xmlns:a16="http://schemas.microsoft.com/office/drawing/2014/main" id="{2D1BE19D-EF45-495C-9B7B-E2BB310C08C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658" name="Text Box 15">
          <a:extLst>
            <a:ext uri="{FF2B5EF4-FFF2-40B4-BE49-F238E27FC236}">
              <a16:creationId xmlns:a16="http://schemas.microsoft.com/office/drawing/2014/main" id="{45E645C3-1E97-43F8-89A0-8B7B9E01ACC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59" name="Text Box 16">
          <a:extLst>
            <a:ext uri="{FF2B5EF4-FFF2-40B4-BE49-F238E27FC236}">
              <a16:creationId xmlns:a16="http://schemas.microsoft.com/office/drawing/2014/main" id="{81FA51E0-70F4-45CA-9A00-604A44F4DA1B}"/>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60" name="Text Box 17">
          <a:extLst>
            <a:ext uri="{FF2B5EF4-FFF2-40B4-BE49-F238E27FC236}">
              <a16:creationId xmlns:a16="http://schemas.microsoft.com/office/drawing/2014/main" id="{9A408680-E8C5-40B4-A1C0-A7E2A0227DE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61" name="Text Box 18">
          <a:extLst>
            <a:ext uri="{FF2B5EF4-FFF2-40B4-BE49-F238E27FC236}">
              <a16:creationId xmlns:a16="http://schemas.microsoft.com/office/drawing/2014/main" id="{76D68A74-4061-4475-8A3E-C8008C2BF9F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2" name="Text Box 16">
          <a:extLst>
            <a:ext uri="{FF2B5EF4-FFF2-40B4-BE49-F238E27FC236}">
              <a16:creationId xmlns:a16="http://schemas.microsoft.com/office/drawing/2014/main" id="{6D191F1B-8E28-4590-B09C-7880DC0BD6C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3" name="Text Box 17">
          <a:extLst>
            <a:ext uri="{FF2B5EF4-FFF2-40B4-BE49-F238E27FC236}">
              <a16:creationId xmlns:a16="http://schemas.microsoft.com/office/drawing/2014/main" id="{3C149710-8BF2-430C-AD5E-EB786E596EA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4" name="Text Box 18">
          <a:extLst>
            <a:ext uri="{FF2B5EF4-FFF2-40B4-BE49-F238E27FC236}">
              <a16:creationId xmlns:a16="http://schemas.microsoft.com/office/drawing/2014/main" id="{2FF4C6FA-3296-4FE8-89D2-9EF3B02C7D9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5" name="Text Box 19">
          <a:extLst>
            <a:ext uri="{FF2B5EF4-FFF2-40B4-BE49-F238E27FC236}">
              <a16:creationId xmlns:a16="http://schemas.microsoft.com/office/drawing/2014/main" id="{90A49E4C-31BC-4763-B7B0-1BFCC0B8F94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6" name="Text Box 16">
          <a:extLst>
            <a:ext uri="{FF2B5EF4-FFF2-40B4-BE49-F238E27FC236}">
              <a16:creationId xmlns:a16="http://schemas.microsoft.com/office/drawing/2014/main" id="{33587A3F-094F-4FA5-B469-CC930090590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7" name="Text Box 17">
          <a:extLst>
            <a:ext uri="{FF2B5EF4-FFF2-40B4-BE49-F238E27FC236}">
              <a16:creationId xmlns:a16="http://schemas.microsoft.com/office/drawing/2014/main" id="{10D2993A-AE64-4388-8BC6-BCEE0A47FA9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8" name="Text Box 18">
          <a:extLst>
            <a:ext uri="{FF2B5EF4-FFF2-40B4-BE49-F238E27FC236}">
              <a16:creationId xmlns:a16="http://schemas.microsoft.com/office/drawing/2014/main" id="{86195BAB-7869-4D3B-B86A-296AF858E9E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9" name="Text Box 19">
          <a:extLst>
            <a:ext uri="{FF2B5EF4-FFF2-40B4-BE49-F238E27FC236}">
              <a16:creationId xmlns:a16="http://schemas.microsoft.com/office/drawing/2014/main" id="{D4DDD01A-976D-4F12-81D9-061D164B73E2}"/>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1670" name="Text Box 15">
          <a:extLst>
            <a:ext uri="{FF2B5EF4-FFF2-40B4-BE49-F238E27FC236}">
              <a16:creationId xmlns:a16="http://schemas.microsoft.com/office/drawing/2014/main" id="{8776B3DC-1BC0-483B-84C9-4DE4B34974FE}"/>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1671" name="Text Box 15">
          <a:extLst>
            <a:ext uri="{FF2B5EF4-FFF2-40B4-BE49-F238E27FC236}">
              <a16:creationId xmlns:a16="http://schemas.microsoft.com/office/drawing/2014/main" id="{7860BEC5-5627-48B8-A69B-E95CD058244A}"/>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1672" name="Text Box 15">
          <a:extLst>
            <a:ext uri="{FF2B5EF4-FFF2-40B4-BE49-F238E27FC236}">
              <a16:creationId xmlns:a16="http://schemas.microsoft.com/office/drawing/2014/main" id="{EB24D09C-6278-464D-81A8-B9C92D7E064E}"/>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1673" name="Text Box 15">
          <a:extLst>
            <a:ext uri="{FF2B5EF4-FFF2-40B4-BE49-F238E27FC236}">
              <a16:creationId xmlns:a16="http://schemas.microsoft.com/office/drawing/2014/main" id="{4D41578B-15BF-447A-BC93-234D3531B566}"/>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1674" name="Text Box 15">
          <a:extLst>
            <a:ext uri="{FF2B5EF4-FFF2-40B4-BE49-F238E27FC236}">
              <a16:creationId xmlns:a16="http://schemas.microsoft.com/office/drawing/2014/main" id="{ABE95BA8-8168-46A8-B534-962B83696366}"/>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1675" name="Text Box 15">
          <a:extLst>
            <a:ext uri="{FF2B5EF4-FFF2-40B4-BE49-F238E27FC236}">
              <a16:creationId xmlns:a16="http://schemas.microsoft.com/office/drawing/2014/main" id="{6964A56E-7DE8-4F35-9D9D-CCAA6E286D76}"/>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76" name="Text Box 16">
          <a:extLst>
            <a:ext uri="{FF2B5EF4-FFF2-40B4-BE49-F238E27FC236}">
              <a16:creationId xmlns:a16="http://schemas.microsoft.com/office/drawing/2014/main" id="{04081449-A0B4-4503-8BB6-6A9DAEF313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77" name="Text Box 17">
          <a:extLst>
            <a:ext uri="{FF2B5EF4-FFF2-40B4-BE49-F238E27FC236}">
              <a16:creationId xmlns:a16="http://schemas.microsoft.com/office/drawing/2014/main" id="{8548E9FC-F3FA-421C-98AE-7E1C27FA3D1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78" name="Text Box 18">
          <a:extLst>
            <a:ext uri="{FF2B5EF4-FFF2-40B4-BE49-F238E27FC236}">
              <a16:creationId xmlns:a16="http://schemas.microsoft.com/office/drawing/2014/main" id="{DFEC4DE6-46C0-4DD4-B3D2-B6092E7F865F}"/>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79" name="Text Box 19">
          <a:extLst>
            <a:ext uri="{FF2B5EF4-FFF2-40B4-BE49-F238E27FC236}">
              <a16:creationId xmlns:a16="http://schemas.microsoft.com/office/drawing/2014/main" id="{E2F6B95B-B651-4520-A691-D71FED3B008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80" name="Text Box 16">
          <a:extLst>
            <a:ext uri="{FF2B5EF4-FFF2-40B4-BE49-F238E27FC236}">
              <a16:creationId xmlns:a16="http://schemas.microsoft.com/office/drawing/2014/main" id="{C6FBE87F-8625-4BB7-B27D-D3E3D4267D81}"/>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81" name="Text Box 17">
          <a:extLst>
            <a:ext uri="{FF2B5EF4-FFF2-40B4-BE49-F238E27FC236}">
              <a16:creationId xmlns:a16="http://schemas.microsoft.com/office/drawing/2014/main" id="{D218F2A4-6E41-4F8C-B36E-5AFDD64E0392}"/>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82" name="Text Box 18">
          <a:extLst>
            <a:ext uri="{FF2B5EF4-FFF2-40B4-BE49-F238E27FC236}">
              <a16:creationId xmlns:a16="http://schemas.microsoft.com/office/drawing/2014/main" id="{6414758D-6A22-4284-AED0-EB6F24F8A8B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83" name="Text Box 19">
          <a:extLst>
            <a:ext uri="{FF2B5EF4-FFF2-40B4-BE49-F238E27FC236}">
              <a16:creationId xmlns:a16="http://schemas.microsoft.com/office/drawing/2014/main" id="{197278CC-D4BA-4B3E-961B-8C8F7CD1123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84" name="Text Box 16">
          <a:extLst>
            <a:ext uri="{FF2B5EF4-FFF2-40B4-BE49-F238E27FC236}">
              <a16:creationId xmlns:a16="http://schemas.microsoft.com/office/drawing/2014/main" id="{DAF65640-361B-4E12-9F42-4A1160AD982B}"/>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85" name="Text Box 17">
          <a:extLst>
            <a:ext uri="{FF2B5EF4-FFF2-40B4-BE49-F238E27FC236}">
              <a16:creationId xmlns:a16="http://schemas.microsoft.com/office/drawing/2014/main" id="{661A5465-D736-4D02-BC33-8A572A543318}"/>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86" name="Text Box 18">
          <a:extLst>
            <a:ext uri="{FF2B5EF4-FFF2-40B4-BE49-F238E27FC236}">
              <a16:creationId xmlns:a16="http://schemas.microsoft.com/office/drawing/2014/main" id="{56D701A3-8548-459D-89F3-570A75DA562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87" name="Text Box 19">
          <a:extLst>
            <a:ext uri="{FF2B5EF4-FFF2-40B4-BE49-F238E27FC236}">
              <a16:creationId xmlns:a16="http://schemas.microsoft.com/office/drawing/2014/main" id="{6F2DAC43-C7ED-49A8-A3C4-2652E489DC43}"/>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014"/>
    <xdr:sp macro="" textlink="">
      <xdr:nvSpPr>
        <xdr:cNvPr id="1688" name="Text Box 15">
          <a:extLst>
            <a:ext uri="{FF2B5EF4-FFF2-40B4-BE49-F238E27FC236}">
              <a16:creationId xmlns:a16="http://schemas.microsoft.com/office/drawing/2014/main" id="{B6AF91A6-C0B1-4EDC-B29E-60282DD4FF24}"/>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89" name="Text Box 16">
          <a:extLst>
            <a:ext uri="{FF2B5EF4-FFF2-40B4-BE49-F238E27FC236}">
              <a16:creationId xmlns:a16="http://schemas.microsoft.com/office/drawing/2014/main" id="{F0493820-E4F4-492B-9280-EA29A94808C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90" name="Text Box 17">
          <a:extLst>
            <a:ext uri="{FF2B5EF4-FFF2-40B4-BE49-F238E27FC236}">
              <a16:creationId xmlns:a16="http://schemas.microsoft.com/office/drawing/2014/main" id="{9A2F2192-E922-469A-B108-493B26BD3365}"/>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91" name="Text Box 18">
          <a:extLst>
            <a:ext uri="{FF2B5EF4-FFF2-40B4-BE49-F238E27FC236}">
              <a16:creationId xmlns:a16="http://schemas.microsoft.com/office/drawing/2014/main" id="{51CD7565-2900-4013-9419-AC8B8D12640D}"/>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92" name="Text Box 19">
          <a:extLst>
            <a:ext uri="{FF2B5EF4-FFF2-40B4-BE49-F238E27FC236}">
              <a16:creationId xmlns:a16="http://schemas.microsoft.com/office/drawing/2014/main" id="{2913D4CF-2D4B-4CD4-8691-E1D5CA0A091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1693" name="Text Box 15">
          <a:extLst>
            <a:ext uri="{FF2B5EF4-FFF2-40B4-BE49-F238E27FC236}">
              <a16:creationId xmlns:a16="http://schemas.microsoft.com/office/drawing/2014/main" id="{CBE71CA5-7DCE-42E5-B287-22AD5113A6D9}"/>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94" name="Text Box 16">
          <a:extLst>
            <a:ext uri="{FF2B5EF4-FFF2-40B4-BE49-F238E27FC236}">
              <a16:creationId xmlns:a16="http://schemas.microsoft.com/office/drawing/2014/main" id="{7A556319-79CC-4287-B135-1BD28173EE4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95" name="Text Box 17">
          <a:extLst>
            <a:ext uri="{FF2B5EF4-FFF2-40B4-BE49-F238E27FC236}">
              <a16:creationId xmlns:a16="http://schemas.microsoft.com/office/drawing/2014/main" id="{EEB8C71A-8396-4F60-B6FC-B5985306A10E}"/>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96" name="Text Box 18">
          <a:extLst>
            <a:ext uri="{FF2B5EF4-FFF2-40B4-BE49-F238E27FC236}">
              <a16:creationId xmlns:a16="http://schemas.microsoft.com/office/drawing/2014/main" id="{8E087A3F-0F8D-4BEA-B194-718A7C22FA2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97" name="Text Box 16">
          <a:extLst>
            <a:ext uri="{FF2B5EF4-FFF2-40B4-BE49-F238E27FC236}">
              <a16:creationId xmlns:a16="http://schemas.microsoft.com/office/drawing/2014/main" id="{D4CFE1C8-962B-4869-A88F-2073F702D328}"/>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98" name="Text Box 17">
          <a:extLst>
            <a:ext uri="{FF2B5EF4-FFF2-40B4-BE49-F238E27FC236}">
              <a16:creationId xmlns:a16="http://schemas.microsoft.com/office/drawing/2014/main" id="{83E508AD-F368-408E-8579-FB05BE0E6DE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99" name="Text Box 18">
          <a:extLst>
            <a:ext uri="{FF2B5EF4-FFF2-40B4-BE49-F238E27FC236}">
              <a16:creationId xmlns:a16="http://schemas.microsoft.com/office/drawing/2014/main" id="{0EFA6D46-9D92-4C79-B053-27559B5D744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0" name="Text Box 19">
          <a:extLst>
            <a:ext uri="{FF2B5EF4-FFF2-40B4-BE49-F238E27FC236}">
              <a16:creationId xmlns:a16="http://schemas.microsoft.com/office/drawing/2014/main" id="{A8421C5C-C0D1-4E24-9950-20156F2D41B5}"/>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1" name="Text Box 16">
          <a:extLst>
            <a:ext uri="{FF2B5EF4-FFF2-40B4-BE49-F238E27FC236}">
              <a16:creationId xmlns:a16="http://schemas.microsoft.com/office/drawing/2014/main" id="{930851DA-F6E6-4BE2-953B-C445717EFE12}"/>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2" name="Text Box 17">
          <a:extLst>
            <a:ext uri="{FF2B5EF4-FFF2-40B4-BE49-F238E27FC236}">
              <a16:creationId xmlns:a16="http://schemas.microsoft.com/office/drawing/2014/main" id="{BD52F94A-90C4-4227-A999-1BD287FEBD6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3" name="Text Box 18">
          <a:extLst>
            <a:ext uri="{FF2B5EF4-FFF2-40B4-BE49-F238E27FC236}">
              <a16:creationId xmlns:a16="http://schemas.microsoft.com/office/drawing/2014/main" id="{A5AB7C97-73BB-4EAD-B5D2-29353E960EB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4" name="Text Box 19">
          <a:extLst>
            <a:ext uri="{FF2B5EF4-FFF2-40B4-BE49-F238E27FC236}">
              <a16:creationId xmlns:a16="http://schemas.microsoft.com/office/drawing/2014/main" id="{E69604FA-8867-40AA-A5E6-E5C7D19C561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05" name="Text Box 16">
          <a:extLst>
            <a:ext uri="{FF2B5EF4-FFF2-40B4-BE49-F238E27FC236}">
              <a16:creationId xmlns:a16="http://schemas.microsoft.com/office/drawing/2014/main" id="{DB3FC387-9027-4870-B862-07D5C85207B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06" name="Text Box 17">
          <a:extLst>
            <a:ext uri="{FF2B5EF4-FFF2-40B4-BE49-F238E27FC236}">
              <a16:creationId xmlns:a16="http://schemas.microsoft.com/office/drawing/2014/main" id="{E26FCE46-0B48-48F1-BBD8-149CAAD1842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07" name="Text Box 18">
          <a:extLst>
            <a:ext uri="{FF2B5EF4-FFF2-40B4-BE49-F238E27FC236}">
              <a16:creationId xmlns:a16="http://schemas.microsoft.com/office/drawing/2014/main" id="{3BAEE067-78CD-4137-B09E-EA88B7A7D61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08" name="Text Box 19">
          <a:extLst>
            <a:ext uri="{FF2B5EF4-FFF2-40B4-BE49-F238E27FC236}">
              <a16:creationId xmlns:a16="http://schemas.microsoft.com/office/drawing/2014/main" id="{78EDC750-86E0-4E4E-AE47-72589B71F41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1709" name="Text Box 15">
          <a:extLst>
            <a:ext uri="{FF2B5EF4-FFF2-40B4-BE49-F238E27FC236}">
              <a16:creationId xmlns:a16="http://schemas.microsoft.com/office/drawing/2014/main" id="{48B429E5-1A8D-4F31-8931-A5435B3F1A88}"/>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10" name="Text Box 16">
          <a:extLst>
            <a:ext uri="{FF2B5EF4-FFF2-40B4-BE49-F238E27FC236}">
              <a16:creationId xmlns:a16="http://schemas.microsoft.com/office/drawing/2014/main" id="{05C0A4D1-3FBF-4263-8CEE-7CA18FEA24A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11" name="Text Box 17">
          <a:extLst>
            <a:ext uri="{FF2B5EF4-FFF2-40B4-BE49-F238E27FC236}">
              <a16:creationId xmlns:a16="http://schemas.microsoft.com/office/drawing/2014/main" id="{869EB2AA-CDD6-4E78-BBE4-6C2BB8FA67F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12" name="Text Box 18">
          <a:extLst>
            <a:ext uri="{FF2B5EF4-FFF2-40B4-BE49-F238E27FC236}">
              <a16:creationId xmlns:a16="http://schemas.microsoft.com/office/drawing/2014/main" id="{4A55016E-C64C-4E03-ADBC-D05B2DC5CF2B}"/>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13" name="Text Box 19">
          <a:extLst>
            <a:ext uri="{FF2B5EF4-FFF2-40B4-BE49-F238E27FC236}">
              <a16:creationId xmlns:a16="http://schemas.microsoft.com/office/drawing/2014/main" id="{CF9AFC24-2987-4204-A224-CDF8BD639F55}"/>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1714" name="Text Box 15">
          <a:extLst>
            <a:ext uri="{FF2B5EF4-FFF2-40B4-BE49-F238E27FC236}">
              <a16:creationId xmlns:a16="http://schemas.microsoft.com/office/drawing/2014/main" id="{BA2E2CEF-E5BE-470E-ABCB-FFAB2E3137CE}"/>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715" name="Text Box 16">
          <a:extLst>
            <a:ext uri="{FF2B5EF4-FFF2-40B4-BE49-F238E27FC236}">
              <a16:creationId xmlns:a16="http://schemas.microsoft.com/office/drawing/2014/main" id="{8CEBD58B-AB55-4910-A556-A5B44EEF5F1A}"/>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716" name="Text Box 17">
          <a:extLst>
            <a:ext uri="{FF2B5EF4-FFF2-40B4-BE49-F238E27FC236}">
              <a16:creationId xmlns:a16="http://schemas.microsoft.com/office/drawing/2014/main" id="{126F7280-B7D6-41E9-9472-177DBABDBF1D}"/>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717" name="Text Box 18">
          <a:extLst>
            <a:ext uri="{FF2B5EF4-FFF2-40B4-BE49-F238E27FC236}">
              <a16:creationId xmlns:a16="http://schemas.microsoft.com/office/drawing/2014/main" id="{122100DA-AC02-47FC-93E4-ACCF340B1023}"/>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718" name="Text Box 19">
          <a:extLst>
            <a:ext uri="{FF2B5EF4-FFF2-40B4-BE49-F238E27FC236}">
              <a16:creationId xmlns:a16="http://schemas.microsoft.com/office/drawing/2014/main" id="{29E6B330-B1C0-439C-B6B8-4825D9D69E5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504825</xdr:rowOff>
    </xdr:from>
    <xdr:ext cx="95250" cy="442269"/>
    <xdr:sp macro="" textlink="">
      <xdr:nvSpPr>
        <xdr:cNvPr id="1719" name="Text Box 15">
          <a:extLst>
            <a:ext uri="{FF2B5EF4-FFF2-40B4-BE49-F238E27FC236}">
              <a16:creationId xmlns:a16="http://schemas.microsoft.com/office/drawing/2014/main" id="{5598523A-452E-482C-A749-20DEA3A3FCFD}"/>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014"/>
    <xdr:sp macro="" textlink="">
      <xdr:nvSpPr>
        <xdr:cNvPr id="1720" name="Text Box 15">
          <a:extLst>
            <a:ext uri="{FF2B5EF4-FFF2-40B4-BE49-F238E27FC236}">
              <a16:creationId xmlns:a16="http://schemas.microsoft.com/office/drawing/2014/main" id="{E46F0CCF-A521-42DD-AC45-7B05389967E1}"/>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21" name="Text Box 16">
          <a:extLst>
            <a:ext uri="{FF2B5EF4-FFF2-40B4-BE49-F238E27FC236}">
              <a16:creationId xmlns:a16="http://schemas.microsoft.com/office/drawing/2014/main" id="{65D19D2B-EAE9-422C-BBE4-F5C07B73299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22" name="Text Box 17">
          <a:extLst>
            <a:ext uri="{FF2B5EF4-FFF2-40B4-BE49-F238E27FC236}">
              <a16:creationId xmlns:a16="http://schemas.microsoft.com/office/drawing/2014/main" id="{82D30CF2-D2DC-40AB-B582-856347D65A9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23" name="Text Box 18">
          <a:extLst>
            <a:ext uri="{FF2B5EF4-FFF2-40B4-BE49-F238E27FC236}">
              <a16:creationId xmlns:a16="http://schemas.microsoft.com/office/drawing/2014/main" id="{1CB1FA4E-AA54-40C5-8BFC-FD22EFAF83C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24" name="Text Box 19">
          <a:extLst>
            <a:ext uri="{FF2B5EF4-FFF2-40B4-BE49-F238E27FC236}">
              <a16:creationId xmlns:a16="http://schemas.microsoft.com/office/drawing/2014/main" id="{4F8B4276-DC7D-4EAA-981D-C6848182CAF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1725" name="Text Box 15">
          <a:extLst>
            <a:ext uri="{FF2B5EF4-FFF2-40B4-BE49-F238E27FC236}">
              <a16:creationId xmlns:a16="http://schemas.microsoft.com/office/drawing/2014/main" id="{DFB65EFB-E0BB-4A5A-A93D-4BFE7149A7F8}"/>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1726" name="Text Box 15">
          <a:extLst>
            <a:ext uri="{FF2B5EF4-FFF2-40B4-BE49-F238E27FC236}">
              <a16:creationId xmlns:a16="http://schemas.microsoft.com/office/drawing/2014/main" id="{DE2DF730-B209-4879-86C5-5235A8016A01}"/>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1727" name="Text Box 15">
          <a:extLst>
            <a:ext uri="{FF2B5EF4-FFF2-40B4-BE49-F238E27FC236}">
              <a16:creationId xmlns:a16="http://schemas.microsoft.com/office/drawing/2014/main" id="{385D7972-E253-4432-8F9D-450B6A74425F}"/>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28" name="Text Box 16">
          <a:extLst>
            <a:ext uri="{FF2B5EF4-FFF2-40B4-BE49-F238E27FC236}">
              <a16:creationId xmlns:a16="http://schemas.microsoft.com/office/drawing/2014/main" id="{A8FBC231-4CBB-4A2B-A9E4-ECDC00CA77F2}"/>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29" name="Text Box 17">
          <a:extLst>
            <a:ext uri="{FF2B5EF4-FFF2-40B4-BE49-F238E27FC236}">
              <a16:creationId xmlns:a16="http://schemas.microsoft.com/office/drawing/2014/main" id="{316D4B57-6A31-4D23-930B-27F46BC7778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30" name="Text Box 18">
          <a:extLst>
            <a:ext uri="{FF2B5EF4-FFF2-40B4-BE49-F238E27FC236}">
              <a16:creationId xmlns:a16="http://schemas.microsoft.com/office/drawing/2014/main" id="{5E628F91-38CF-4C1D-B1F9-F42EB7CF285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213632"/>
    <xdr:sp macro="" textlink="">
      <xdr:nvSpPr>
        <xdr:cNvPr id="1731" name="Text Box 15">
          <a:extLst>
            <a:ext uri="{FF2B5EF4-FFF2-40B4-BE49-F238E27FC236}">
              <a16:creationId xmlns:a16="http://schemas.microsoft.com/office/drawing/2014/main" id="{4EB69B2E-1189-4CD2-9555-0D2E533931D2}"/>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2" name="Text Box 16">
          <a:extLst>
            <a:ext uri="{FF2B5EF4-FFF2-40B4-BE49-F238E27FC236}">
              <a16:creationId xmlns:a16="http://schemas.microsoft.com/office/drawing/2014/main" id="{3186638C-9369-45FD-8952-7D840622AEB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3" name="Text Box 17">
          <a:extLst>
            <a:ext uri="{FF2B5EF4-FFF2-40B4-BE49-F238E27FC236}">
              <a16:creationId xmlns:a16="http://schemas.microsoft.com/office/drawing/2014/main" id="{37C4C08D-AAB3-4DB1-9CA5-2431618194A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4" name="Text Box 18">
          <a:extLst>
            <a:ext uri="{FF2B5EF4-FFF2-40B4-BE49-F238E27FC236}">
              <a16:creationId xmlns:a16="http://schemas.microsoft.com/office/drawing/2014/main" id="{8AFD771C-54A9-470E-AB0D-BB37314A43B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5" name="Text Box 19">
          <a:extLst>
            <a:ext uri="{FF2B5EF4-FFF2-40B4-BE49-F238E27FC236}">
              <a16:creationId xmlns:a16="http://schemas.microsoft.com/office/drawing/2014/main" id="{E0E03E51-F071-4AE5-9290-E18185ADFAB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6" name="Text Box 16">
          <a:extLst>
            <a:ext uri="{FF2B5EF4-FFF2-40B4-BE49-F238E27FC236}">
              <a16:creationId xmlns:a16="http://schemas.microsoft.com/office/drawing/2014/main" id="{207FF88F-4904-41F1-8DE3-7960EC03F9C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7" name="Text Box 17">
          <a:extLst>
            <a:ext uri="{FF2B5EF4-FFF2-40B4-BE49-F238E27FC236}">
              <a16:creationId xmlns:a16="http://schemas.microsoft.com/office/drawing/2014/main" id="{20468713-6561-4909-BADD-922A8E7F55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8" name="Text Box 18">
          <a:extLst>
            <a:ext uri="{FF2B5EF4-FFF2-40B4-BE49-F238E27FC236}">
              <a16:creationId xmlns:a16="http://schemas.microsoft.com/office/drawing/2014/main" id="{4E4685C4-457B-432F-BEF8-E7B347C38B5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9" name="Text Box 19">
          <a:extLst>
            <a:ext uri="{FF2B5EF4-FFF2-40B4-BE49-F238E27FC236}">
              <a16:creationId xmlns:a16="http://schemas.microsoft.com/office/drawing/2014/main" id="{3314E26B-5212-4BA6-B5CF-8FA922B8843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40" name="Text Box 16">
          <a:extLst>
            <a:ext uri="{FF2B5EF4-FFF2-40B4-BE49-F238E27FC236}">
              <a16:creationId xmlns:a16="http://schemas.microsoft.com/office/drawing/2014/main" id="{CA15D126-3926-41C2-9029-E4DC6F4C34B1}"/>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41" name="Text Box 17">
          <a:extLst>
            <a:ext uri="{FF2B5EF4-FFF2-40B4-BE49-F238E27FC236}">
              <a16:creationId xmlns:a16="http://schemas.microsoft.com/office/drawing/2014/main" id="{A84E2C3C-393F-4E5D-8735-7FC4FE6EE165}"/>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42" name="Text Box 18">
          <a:extLst>
            <a:ext uri="{FF2B5EF4-FFF2-40B4-BE49-F238E27FC236}">
              <a16:creationId xmlns:a16="http://schemas.microsoft.com/office/drawing/2014/main" id="{659F69AC-6ABF-4DC4-AF81-649BBF78F88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43" name="Text Box 19">
          <a:extLst>
            <a:ext uri="{FF2B5EF4-FFF2-40B4-BE49-F238E27FC236}">
              <a16:creationId xmlns:a16="http://schemas.microsoft.com/office/drawing/2014/main" id="{EC53161D-45BD-4256-8B80-9ECCED9AF57C}"/>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44" name="Text Box 16">
          <a:extLst>
            <a:ext uri="{FF2B5EF4-FFF2-40B4-BE49-F238E27FC236}">
              <a16:creationId xmlns:a16="http://schemas.microsoft.com/office/drawing/2014/main" id="{979A2884-3B49-4AD5-823B-F3267C9E6E6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45" name="Text Box 17">
          <a:extLst>
            <a:ext uri="{FF2B5EF4-FFF2-40B4-BE49-F238E27FC236}">
              <a16:creationId xmlns:a16="http://schemas.microsoft.com/office/drawing/2014/main" id="{C4AD29DF-7E24-47CD-92AD-36409A54A144}"/>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46" name="Text Box 18">
          <a:extLst>
            <a:ext uri="{FF2B5EF4-FFF2-40B4-BE49-F238E27FC236}">
              <a16:creationId xmlns:a16="http://schemas.microsoft.com/office/drawing/2014/main" id="{42B802B0-597D-4598-A5E7-0E89A253149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47" name="Text Box 19">
          <a:extLst>
            <a:ext uri="{FF2B5EF4-FFF2-40B4-BE49-F238E27FC236}">
              <a16:creationId xmlns:a16="http://schemas.microsoft.com/office/drawing/2014/main" id="{301FDB7B-0239-496F-AE1C-E13728B41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48" name="Text Box 16">
          <a:extLst>
            <a:ext uri="{FF2B5EF4-FFF2-40B4-BE49-F238E27FC236}">
              <a16:creationId xmlns:a16="http://schemas.microsoft.com/office/drawing/2014/main" id="{D6AC4881-D9B3-47EC-966D-807FB6586FD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49" name="Text Box 17">
          <a:extLst>
            <a:ext uri="{FF2B5EF4-FFF2-40B4-BE49-F238E27FC236}">
              <a16:creationId xmlns:a16="http://schemas.microsoft.com/office/drawing/2014/main" id="{E2E3D9E0-4328-49DC-A154-9908B7D606B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50" name="Text Box 18">
          <a:extLst>
            <a:ext uri="{FF2B5EF4-FFF2-40B4-BE49-F238E27FC236}">
              <a16:creationId xmlns:a16="http://schemas.microsoft.com/office/drawing/2014/main" id="{ADE394E7-8BBD-4A59-86BB-2B0BDD912C9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51" name="Text Box 19">
          <a:extLst>
            <a:ext uri="{FF2B5EF4-FFF2-40B4-BE49-F238E27FC236}">
              <a16:creationId xmlns:a16="http://schemas.microsoft.com/office/drawing/2014/main" id="{080BA05E-CF30-4D21-9750-609644BFFC9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014"/>
    <xdr:sp macro="" textlink="">
      <xdr:nvSpPr>
        <xdr:cNvPr id="1752" name="Text Box 15">
          <a:extLst>
            <a:ext uri="{FF2B5EF4-FFF2-40B4-BE49-F238E27FC236}">
              <a16:creationId xmlns:a16="http://schemas.microsoft.com/office/drawing/2014/main" id="{537094A3-C640-449C-9CB7-C35C983A5D5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53" name="Text Box 16">
          <a:extLst>
            <a:ext uri="{FF2B5EF4-FFF2-40B4-BE49-F238E27FC236}">
              <a16:creationId xmlns:a16="http://schemas.microsoft.com/office/drawing/2014/main" id="{BA57C867-C9DC-44D1-A68F-0D0DA17EA812}"/>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54" name="Text Box 17">
          <a:extLst>
            <a:ext uri="{FF2B5EF4-FFF2-40B4-BE49-F238E27FC236}">
              <a16:creationId xmlns:a16="http://schemas.microsoft.com/office/drawing/2014/main" id="{1126C9C2-BAAF-438B-910E-54B0A69B33C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55" name="Text Box 18">
          <a:extLst>
            <a:ext uri="{FF2B5EF4-FFF2-40B4-BE49-F238E27FC236}">
              <a16:creationId xmlns:a16="http://schemas.microsoft.com/office/drawing/2014/main" id="{5A62DD36-B180-43A9-B921-0A9D93A7A1C8}"/>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56" name="Text Box 19">
          <a:extLst>
            <a:ext uri="{FF2B5EF4-FFF2-40B4-BE49-F238E27FC236}">
              <a16:creationId xmlns:a16="http://schemas.microsoft.com/office/drawing/2014/main" id="{5102418A-75A4-4B26-B588-5596993ACFDA}"/>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757" name="Text Box 15">
          <a:extLst>
            <a:ext uri="{FF2B5EF4-FFF2-40B4-BE49-F238E27FC236}">
              <a16:creationId xmlns:a16="http://schemas.microsoft.com/office/drawing/2014/main" id="{9522F63C-D703-4419-A9B9-08EAAACA0697}"/>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58" name="Text Box 16">
          <a:extLst>
            <a:ext uri="{FF2B5EF4-FFF2-40B4-BE49-F238E27FC236}">
              <a16:creationId xmlns:a16="http://schemas.microsoft.com/office/drawing/2014/main" id="{9A91C0FC-0AD0-46BA-A66A-5BF2F0F4E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59" name="Text Box 17">
          <a:extLst>
            <a:ext uri="{FF2B5EF4-FFF2-40B4-BE49-F238E27FC236}">
              <a16:creationId xmlns:a16="http://schemas.microsoft.com/office/drawing/2014/main" id="{00756AE0-1495-4EC6-A04B-D810B890BF7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60" name="Text Box 18">
          <a:extLst>
            <a:ext uri="{FF2B5EF4-FFF2-40B4-BE49-F238E27FC236}">
              <a16:creationId xmlns:a16="http://schemas.microsoft.com/office/drawing/2014/main" id="{8A8E4093-3208-4273-A37D-A25A17AE461F}"/>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1" name="Text Box 16">
          <a:extLst>
            <a:ext uri="{FF2B5EF4-FFF2-40B4-BE49-F238E27FC236}">
              <a16:creationId xmlns:a16="http://schemas.microsoft.com/office/drawing/2014/main" id="{99079695-D3B6-4DF8-92AF-1E3A5EFFA9B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2" name="Text Box 17">
          <a:extLst>
            <a:ext uri="{FF2B5EF4-FFF2-40B4-BE49-F238E27FC236}">
              <a16:creationId xmlns:a16="http://schemas.microsoft.com/office/drawing/2014/main" id="{38DAC417-1679-4CED-89FA-DF299AB3F1C5}"/>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3" name="Text Box 18">
          <a:extLst>
            <a:ext uri="{FF2B5EF4-FFF2-40B4-BE49-F238E27FC236}">
              <a16:creationId xmlns:a16="http://schemas.microsoft.com/office/drawing/2014/main" id="{075F1FDC-8B24-4DF8-A6D9-285A4190A96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4" name="Text Box 19">
          <a:extLst>
            <a:ext uri="{FF2B5EF4-FFF2-40B4-BE49-F238E27FC236}">
              <a16:creationId xmlns:a16="http://schemas.microsoft.com/office/drawing/2014/main" id="{30D77CDE-2BF5-44B7-BC5C-26569DFA204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5" name="Text Box 16">
          <a:extLst>
            <a:ext uri="{FF2B5EF4-FFF2-40B4-BE49-F238E27FC236}">
              <a16:creationId xmlns:a16="http://schemas.microsoft.com/office/drawing/2014/main" id="{BEFA6D41-8C9D-4732-9CCB-7F6C37AF698D}"/>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6" name="Text Box 17">
          <a:extLst>
            <a:ext uri="{FF2B5EF4-FFF2-40B4-BE49-F238E27FC236}">
              <a16:creationId xmlns:a16="http://schemas.microsoft.com/office/drawing/2014/main" id="{EB33B4AE-4FE3-4EB5-94E9-D6D338DFA62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7" name="Text Box 18">
          <a:extLst>
            <a:ext uri="{FF2B5EF4-FFF2-40B4-BE49-F238E27FC236}">
              <a16:creationId xmlns:a16="http://schemas.microsoft.com/office/drawing/2014/main" id="{060460A4-DF2F-476D-B768-E2DA96E3A0E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8" name="Text Box 19">
          <a:extLst>
            <a:ext uri="{FF2B5EF4-FFF2-40B4-BE49-F238E27FC236}">
              <a16:creationId xmlns:a16="http://schemas.microsoft.com/office/drawing/2014/main" id="{9534FFF7-9028-4106-91AB-CA5271C248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1769" name="Text Box 15">
          <a:extLst>
            <a:ext uri="{FF2B5EF4-FFF2-40B4-BE49-F238E27FC236}">
              <a16:creationId xmlns:a16="http://schemas.microsoft.com/office/drawing/2014/main" id="{0AC10CE1-98EF-482D-B07B-7FED6E1D1BD5}"/>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1770" name="Text Box 15">
          <a:extLst>
            <a:ext uri="{FF2B5EF4-FFF2-40B4-BE49-F238E27FC236}">
              <a16:creationId xmlns:a16="http://schemas.microsoft.com/office/drawing/2014/main" id="{5F0F2A65-5F10-4ED6-93F9-CBBCBE874C3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1771" name="Text Box 15">
          <a:extLst>
            <a:ext uri="{FF2B5EF4-FFF2-40B4-BE49-F238E27FC236}">
              <a16:creationId xmlns:a16="http://schemas.microsoft.com/office/drawing/2014/main" id="{A460C8F7-18E9-44BD-AD9E-F233A46F98ED}"/>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1772" name="Text Box 15">
          <a:extLst>
            <a:ext uri="{FF2B5EF4-FFF2-40B4-BE49-F238E27FC236}">
              <a16:creationId xmlns:a16="http://schemas.microsoft.com/office/drawing/2014/main" id="{900EEC4F-608A-4075-A4F9-E02DF55F846D}"/>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1773" name="Text Box 15">
          <a:extLst>
            <a:ext uri="{FF2B5EF4-FFF2-40B4-BE49-F238E27FC236}">
              <a16:creationId xmlns:a16="http://schemas.microsoft.com/office/drawing/2014/main" id="{63937A34-D090-459C-B940-78300CFF8218}"/>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1774" name="Text Box 15">
          <a:extLst>
            <a:ext uri="{FF2B5EF4-FFF2-40B4-BE49-F238E27FC236}">
              <a16:creationId xmlns:a16="http://schemas.microsoft.com/office/drawing/2014/main" id="{8F5F120B-EDC1-4682-909A-814DA67AA2DC}"/>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75" name="Text Box 16">
          <a:extLst>
            <a:ext uri="{FF2B5EF4-FFF2-40B4-BE49-F238E27FC236}">
              <a16:creationId xmlns:a16="http://schemas.microsoft.com/office/drawing/2014/main" id="{2AC10851-85C3-4C99-A821-93CFFF2DA7A9}"/>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76" name="Text Box 17">
          <a:extLst>
            <a:ext uri="{FF2B5EF4-FFF2-40B4-BE49-F238E27FC236}">
              <a16:creationId xmlns:a16="http://schemas.microsoft.com/office/drawing/2014/main" id="{7FB0885B-AD30-46B1-9034-995ACDA5CA7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77" name="Text Box 18">
          <a:extLst>
            <a:ext uri="{FF2B5EF4-FFF2-40B4-BE49-F238E27FC236}">
              <a16:creationId xmlns:a16="http://schemas.microsoft.com/office/drawing/2014/main" id="{4945904A-122C-465C-9A93-4FF691A77FA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78" name="Text Box 19">
          <a:extLst>
            <a:ext uri="{FF2B5EF4-FFF2-40B4-BE49-F238E27FC236}">
              <a16:creationId xmlns:a16="http://schemas.microsoft.com/office/drawing/2014/main" id="{E2413F4D-568E-41CC-BF2F-0ABBADD1BB4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79" name="Text Box 16">
          <a:extLst>
            <a:ext uri="{FF2B5EF4-FFF2-40B4-BE49-F238E27FC236}">
              <a16:creationId xmlns:a16="http://schemas.microsoft.com/office/drawing/2014/main" id="{B81CDC60-77E2-45A5-80D5-96FE2F0FE7F3}"/>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80" name="Text Box 17">
          <a:extLst>
            <a:ext uri="{FF2B5EF4-FFF2-40B4-BE49-F238E27FC236}">
              <a16:creationId xmlns:a16="http://schemas.microsoft.com/office/drawing/2014/main" id="{3676D17E-D94E-4DF3-B47A-B0386A41E736}"/>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81" name="Text Box 18">
          <a:extLst>
            <a:ext uri="{FF2B5EF4-FFF2-40B4-BE49-F238E27FC236}">
              <a16:creationId xmlns:a16="http://schemas.microsoft.com/office/drawing/2014/main" id="{D134CB9F-5AD5-49E1-A7EC-447E3027162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82" name="Text Box 19">
          <a:extLst>
            <a:ext uri="{FF2B5EF4-FFF2-40B4-BE49-F238E27FC236}">
              <a16:creationId xmlns:a16="http://schemas.microsoft.com/office/drawing/2014/main" id="{7C07FAD0-1340-498E-9587-063AE206848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83" name="Text Box 16">
          <a:extLst>
            <a:ext uri="{FF2B5EF4-FFF2-40B4-BE49-F238E27FC236}">
              <a16:creationId xmlns:a16="http://schemas.microsoft.com/office/drawing/2014/main" id="{F9B9FD25-14BC-4AB6-970E-EAA65B1CC04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84" name="Text Box 17">
          <a:extLst>
            <a:ext uri="{FF2B5EF4-FFF2-40B4-BE49-F238E27FC236}">
              <a16:creationId xmlns:a16="http://schemas.microsoft.com/office/drawing/2014/main" id="{E966EB9A-237C-4C8E-B356-BDDF79C0D996}"/>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85" name="Text Box 18">
          <a:extLst>
            <a:ext uri="{FF2B5EF4-FFF2-40B4-BE49-F238E27FC236}">
              <a16:creationId xmlns:a16="http://schemas.microsoft.com/office/drawing/2014/main" id="{DFEC5651-9CBB-425B-B363-4D4E4C759758}"/>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86" name="Text Box 19">
          <a:extLst>
            <a:ext uri="{FF2B5EF4-FFF2-40B4-BE49-F238E27FC236}">
              <a16:creationId xmlns:a16="http://schemas.microsoft.com/office/drawing/2014/main" id="{657EE1E4-D877-4623-BA4D-FF7CA569C444}"/>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87" name="Text Box 16">
          <a:extLst>
            <a:ext uri="{FF2B5EF4-FFF2-40B4-BE49-F238E27FC236}">
              <a16:creationId xmlns:a16="http://schemas.microsoft.com/office/drawing/2014/main" id="{57F5891F-21AF-4870-8019-700280CF27BA}"/>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88" name="Text Box 17">
          <a:extLst>
            <a:ext uri="{FF2B5EF4-FFF2-40B4-BE49-F238E27FC236}">
              <a16:creationId xmlns:a16="http://schemas.microsoft.com/office/drawing/2014/main" id="{167D32B3-4508-406A-BA1E-D6AD1705B21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89" name="Text Box 18">
          <a:extLst>
            <a:ext uri="{FF2B5EF4-FFF2-40B4-BE49-F238E27FC236}">
              <a16:creationId xmlns:a16="http://schemas.microsoft.com/office/drawing/2014/main" id="{EE797F35-214F-47AC-A409-111FE7E98C9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90" name="Text Box 19">
          <a:extLst>
            <a:ext uri="{FF2B5EF4-FFF2-40B4-BE49-F238E27FC236}">
              <a16:creationId xmlns:a16="http://schemas.microsoft.com/office/drawing/2014/main" id="{C083B76A-A834-425A-BEEF-003F4B17FEF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91" name="Text Box 16">
          <a:extLst>
            <a:ext uri="{FF2B5EF4-FFF2-40B4-BE49-F238E27FC236}">
              <a16:creationId xmlns:a16="http://schemas.microsoft.com/office/drawing/2014/main" id="{B2361EB2-54D7-42C6-8272-03EACFD30829}"/>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92" name="Text Box 17">
          <a:extLst>
            <a:ext uri="{FF2B5EF4-FFF2-40B4-BE49-F238E27FC236}">
              <a16:creationId xmlns:a16="http://schemas.microsoft.com/office/drawing/2014/main" id="{332128F7-FECA-4640-8827-08B28C99333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93" name="Text Box 18">
          <a:extLst>
            <a:ext uri="{FF2B5EF4-FFF2-40B4-BE49-F238E27FC236}">
              <a16:creationId xmlns:a16="http://schemas.microsoft.com/office/drawing/2014/main" id="{2B411607-FBC5-4B06-AA39-D9AA550D997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4" name="Text Box 16">
          <a:extLst>
            <a:ext uri="{FF2B5EF4-FFF2-40B4-BE49-F238E27FC236}">
              <a16:creationId xmlns:a16="http://schemas.microsoft.com/office/drawing/2014/main" id="{3DDE8A26-4018-48C5-9F34-0B07CC93FE6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5" name="Text Box 17">
          <a:extLst>
            <a:ext uri="{FF2B5EF4-FFF2-40B4-BE49-F238E27FC236}">
              <a16:creationId xmlns:a16="http://schemas.microsoft.com/office/drawing/2014/main" id="{0011D77E-8496-4500-8FB4-354292136E5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6" name="Text Box 18">
          <a:extLst>
            <a:ext uri="{FF2B5EF4-FFF2-40B4-BE49-F238E27FC236}">
              <a16:creationId xmlns:a16="http://schemas.microsoft.com/office/drawing/2014/main" id="{AA706CFB-9AC8-400F-8AF4-267CD40CAF02}"/>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7" name="Text Box 19">
          <a:extLst>
            <a:ext uri="{FF2B5EF4-FFF2-40B4-BE49-F238E27FC236}">
              <a16:creationId xmlns:a16="http://schemas.microsoft.com/office/drawing/2014/main" id="{84C2C6E8-6A0D-470B-82C0-D8730FDC102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8" name="Text Box 16">
          <a:extLst>
            <a:ext uri="{FF2B5EF4-FFF2-40B4-BE49-F238E27FC236}">
              <a16:creationId xmlns:a16="http://schemas.microsoft.com/office/drawing/2014/main" id="{25803644-534A-4188-804A-7350B4C2B97C}"/>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9" name="Text Box 17">
          <a:extLst>
            <a:ext uri="{FF2B5EF4-FFF2-40B4-BE49-F238E27FC236}">
              <a16:creationId xmlns:a16="http://schemas.microsoft.com/office/drawing/2014/main" id="{B9E79326-00D1-47A5-B763-0402B72DF44E}"/>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800" name="Text Box 18">
          <a:extLst>
            <a:ext uri="{FF2B5EF4-FFF2-40B4-BE49-F238E27FC236}">
              <a16:creationId xmlns:a16="http://schemas.microsoft.com/office/drawing/2014/main" id="{CCA9A088-CC6F-463E-BCA1-3C11862CA636}"/>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801" name="Text Box 19">
          <a:extLst>
            <a:ext uri="{FF2B5EF4-FFF2-40B4-BE49-F238E27FC236}">
              <a16:creationId xmlns:a16="http://schemas.microsoft.com/office/drawing/2014/main" id="{982DD3D3-ADF9-4F9C-A7C9-6B8F1CB71D3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02" name="Text Box 16">
          <a:extLst>
            <a:ext uri="{FF2B5EF4-FFF2-40B4-BE49-F238E27FC236}">
              <a16:creationId xmlns:a16="http://schemas.microsoft.com/office/drawing/2014/main" id="{AC016489-2D81-472F-9DEF-338FB4177E0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03" name="Text Box 17">
          <a:extLst>
            <a:ext uri="{FF2B5EF4-FFF2-40B4-BE49-F238E27FC236}">
              <a16:creationId xmlns:a16="http://schemas.microsoft.com/office/drawing/2014/main" id="{F3D20E3F-E5E3-4842-9463-4EDC8B46F0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04" name="Text Box 18">
          <a:extLst>
            <a:ext uri="{FF2B5EF4-FFF2-40B4-BE49-F238E27FC236}">
              <a16:creationId xmlns:a16="http://schemas.microsoft.com/office/drawing/2014/main" id="{B710DD33-3BEC-4EE5-A3A7-D0287690125D}"/>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05" name="Text Box 19">
          <a:extLst>
            <a:ext uri="{FF2B5EF4-FFF2-40B4-BE49-F238E27FC236}">
              <a16:creationId xmlns:a16="http://schemas.microsoft.com/office/drawing/2014/main" id="{A6016362-F9B5-43E8-A6FD-8387E6986EBC}"/>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61691"/>
    <xdr:sp macro="" textlink="">
      <xdr:nvSpPr>
        <xdr:cNvPr id="1806" name="Text Box 15">
          <a:extLst>
            <a:ext uri="{FF2B5EF4-FFF2-40B4-BE49-F238E27FC236}">
              <a16:creationId xmlns:a16="http://schemas.microsoft.com/office/drawing/2014/main" id="{A1D3DDA1-EAF2-46F7-8F20-B6AC3F8D78D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07" name="Text Box 16">
          <a:extLst>
            <a:ext uri="{FF2B5EF4-FFF2-40B4-BE49-F238E27FC236}">
              <a16:creationId xmlns:a16="http://schemas.microsoft.com/office/drawing/2014/main" id="{C1AF6918-327F-44FF-B42F-D7BC7A36D358}"/>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08" name="Text Box 17">
          <a:extLst>
            <a:ext uri="{FF2B5EF4-FFF2-40B4-BE49-F238E27FC236}">
              <a16:creationId xmlns:a16="http://schemas.microsoft.com/office/drawing/2014/main" id="{46497D61-8A5C-420C-90F6-DDF3AE44C83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09" name="Text Box 18">
          <a:extLst>
            <a:ext uri="{FF2B5EF4-FFF2-40B4-BE49-F238E27FC236}">
              <a16:creationId xmlns:a16="http://schemas.microsoft.com/office/drawing/2014/main" id="{C3E67EF4-7EF5-4FE7-8851-291433E9272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10" name="Text Box 19">
          <a:extLst>
            <a:ext uri="{FF2B5EF4-FFF2-40B4-BE49-F238E27FC236}">
              <a16:creationId xmlns:a16="http://schemas.microsoft.com/office/drawing/2014/main" id="{820374F2-B059-4C6A-AF54-E0A934A785F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1811" name="Text Box 15">
          <a:extLst>
            <a:ext uri="{FF2B5EF4-FFF2-40B4-BE49-F238E27FC236}">
              <a16:creationId xmlns:a16="http://schemas.microsoft.com/office/drawing/2014/main" id="{BB67BB8D-19A9-4DBB-8D90-E930B8D23F26}"/>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812" name="Text Box 16">
          <a:extLst>
            <a:ext uri="{FF2B5EF4-FFF2-40B4-BE49-F238E27FC236}">
              <a16:creationId xmlns:a16="http://schemas.microsoft.com/office/drawing/2014/main" id="{95584AE7-DC55-45E9-B3C5-298F9C7FA98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813" name="Text Box 17">
          <a:extLst>
            <a:ext uri="{FF2B5EF4-FFF2-40B4-BE49-F238E27FC236}">
              <a16:creationId xmlns:a16="http://schemas.microsoft.com/office/drawing/2014/main" id="{D673AE3F-E0A4-402C-94BA-BD346A67C11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814" name="Text Box 18">
          <a:extLst>
            <a:ext uri="{FF2B5EF4-FFF2-40B4-BE49-F238E27FC236}">
              <a16:creationId xmlns:a16="http://schemas.microsoft.com/office/drawing/2014/main" id="{26890563-3E94-416A-A3EF-71BD5777EE82}"/>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815" name="Text Box 19">
          <a:extLst>
            <a:ext uri="{FF2B5EF4-FFF2-40B4-BE49-F238E27FC236}">
              <a16:creationId xmlns:a16="http://schemas.microsoft.com/office/drawing/2014/main" id="{27884724-32FA-45A0-9B5B-9747AA2DEB3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504825</xdr:rowOff>
    </xdr:from>
    <xdr:ext cx="95250" cy="442269"/>
    <xdr:sp macro="" textlink="">
      <xdr:nvSpPr>
        <xdr:cNvPr id="1816" name="Text Box 15">
          <a:extLst>
            <a:ext uri="{FF2B5EF4-FFF2-40B4-BE49-F238E27FC236}">
              <a16:creationId xmlns:a16="http://schemas.microsoft.com/office/drawing/2014/main" id="{561A9199-FB6A-4E04-8288-51CB2F2435D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014"/>
    <xdr:sp macro="" textlink="">
      <xdr:nvSpPr>
        <xdr:cNvPr id="1817" name="Text Box 15">
          <a:extLst>
            <a:ext uri="{FF2B5EF4-FFF2-40B4-BE49-F238E27FC236}">
              <a16:creationId xmlns:a16="http://schemas.microsoft.com/office/drawing/2014/main" id="{C4239C8F-C19E-4C2D-A59E-810950E73E25}"/>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18" name="Text Box 16">
          <a:extLst>
            <a:ext uri="{FF2B5EF4-FFF2-40B4-BE49-F238E27FC236}">
              <a16:creationId xmlns:a16="http://schemas.microsoft.com/office/drawing/2014/main" id="{36D51386-01AD-43BD-9973-E716ECC34BB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19" name="Text Box 17">
          <a:extLst>
            <a:ext uri="{FF2B5EF4-FFF2-40B4-BE49-F238E27FC236}">
              <a16:creationId xmlns:a16="http://schemas.microsoft.com/office/drawing/2014/main" id="{31A65340-3A5D-4A9C-A08C-487FB803305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20" name="Text Box 18">
          <a:extLst>
            <a:ext uri="{FF2B5EF4-FFF2-40B4-BE49-F238E27FC236}">
              <a16:creationId xmlns:a16="http://schemas.microsoft.com/office/drawing/2014/main" id="{E6947545-06FA-48F3-BA91-FBBA47090D1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21" name="Text Box 19">
          <a:extLst>
            <a:ext uri="{FF2B5EF4-FFF2-40B4-BE49-F238E27FC236}">
              <a16:creationId xmlns:a16="http://schemas.microsoft.com/office/drawing/2014/main" id="{0DD38593-77AB-466A-AD70-CBE04F61026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1822" name="Text Box 15">
          <a:extLst>
            <a:ext uri="{FF2B5EF4-FFF2-40B4-BE49-F238E27FC236}">
              <a16:creationId xmlns:a16="http://schemas.microsoft.com/office/drawing/2014/main" id="{19F52467-B6AE-4261-92F5-BD858F0E6E9D}"/>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1823" name="Text Box 15">
          <a:extLst>
            <a:ext uri="{FF2B5EF4-FFF2-40B4-BE49-F238E27FC236}">
              <a16:creationId xmlns:a16="http://schemas.microsoft.com/office/drawing/2014/main" id="{2B813F81-EDF2-43E3-B00F-CB850040D05F}"/>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1824" name="Text Box 15">
          <a:extLst>
            <a:ext uri="{FF2B5EF4-FFF2-40B4-BE49-F238E27FC236}">
              <a16:creationId xmlns:a16="http://schemas.microsoft.com/office/drawing/2014/main" id="{396BFEFC-A97E-4E0C-887A-BE718E3F3763}"/>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25" name="Text Box 16">
          <a:extLst>
            <a:ext uri="{FF2B5EF4-FFF2-40B4-BE49-F238E27FC236}">
              <a16:creationId xmlns:a16="http://schemas.microsoft.com/office/drawing/2014/main" id="{E41E7483-6D61-44F3-9BB7-0187D679F05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26" name="Text Box 17">
          <a:extLst>
            <a:ext uri="{FF2B5EF4-FFF2-40B4-BE49-F238E27FC236}">
              <a16:creationId xmlns:a16="http://schemas.microsoft.com/office/drawing/2014/main" id="{F816B010-81EE-400A-9168-0055C1B8D65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27" name="Text Box 18">
          <a:extLst>
            <a:ext uri="{FF2B5EF4-FFF2-40B4-BE49-F238E27FC236}">
              <a16:creationId xmlns:a16="http://schemas.microsoft.com/office/drawing/2014/main" id="{2EDEA3EC-B002-49FA-AA97-E8144C0DE5CD}"/>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213632"/>
    <xdr:sp macro="" textlink="">
      <xdr:nvSpPr>
        <xdr:cNvPr id="1828" name="Text Box 15">
          <a:extLst>
            <a:ext uri="{FF2B5EF4-FFF2-40B4-BE49-F238E27FC236}">
              <a16:creationId xmlns:a16="http://schemas.microsoft.com/office/drawing/2014/main" id="{5C677724-4C4D-442A-BDE7-3D52E144D3A4}"/>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29" name="Text Box 16">
          <a:extLst>
            <a:ext uri="{FF2B5EF4-FFF2-40B4-BE49-F238E27FC236}">
              <a16:creationId xmlns:a16="http://schemas.microsoft.com/office/drawing/2014/main" id="{5617E29F-0171-4EC6-8624-2C9BF0CCE5F9}"/>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0" name="Text Box 17">
          <a:extLst>
            <a:ext uri="{FF2B5EF4-FFF2-40B4-BE49-F238E27FC236}">
              <a16:creationId xmlns:a16="http://schemas.microsoft.com/office/drawing/2014/main" id="{30AC6176-8D3C-4993-91FA-7F674B4F5D5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1" name="Text Box 18">
          <a:extLst>
            <a:ext uri="{FF2B5EF4-FFF2-40B4-BE49-F238E27FC236}">
              <a16:creationId xmlns:a16="http://schemas.microsoft.com/office/drawing/2014/main" id="{F282A092-0D5C-434F-AB9A-D0F6A5AE4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2" name="Text Box 19">
          <a:extLst>
            <a:ext uri="{FF2B5EF4-FFF2-40B4-BE49-F238E27FC236}">
              <a16:creationId xmlns:a16="http://schemas.microsoft.com/office/drawing/2014/main" id="{26C34814-E968-4C0D-A59A-52C315E5B28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3" name="Text Box 16">
          <a:extLst>
            <a:ext uri="{FF2B5EF4-FFF2-40B4-BE49-F238E27FC236}">
              <a16:creationId xmlns:a16="http://schemas.microsoft.com/office/drawing/2014/main" id="{1CA347AC-77C1-41D6-8DE2-7467050F8C2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4" name="Text Box 17">
          <a:extLst>
            <a:ext uri="{FF2B5EF4-FFF2-40B4-BE49-F238E27FC236}">
              <a16:creationId xmlns:a16="http://schemas.microsoft.com/office/drawing/2014/main" id="{2EF2D593-AEAD-4D49-BDB4-B020ED93EB9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5" name="Text Box 18">
          <a:extLst>
            <a:ext uri="{FF2B5EF4-FFF2-40B4-BE49-F238E27FC236}">
              <a16:creationId xmlns:a16="http://schemas.microsoft.com/office/drawing/2014/main" id="{257632A9-0AD6-486D-8EC2-38CF447638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6" name="Text Box 19">
          <a:extLst>
            <a:ext uri="{FF2B5EF4-FFF2-40B4-BE49-F238E27FC236}">
              <a16:creationId xmlns:a16="http://schemas.microsoft.com/office/drawing/2014/main" id="{21A28007-17EB-4731-8B4F-CE4714C418CD}"/>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37" name="Text Box 16">
          <a:extLst>
            <a:ext uri="{FF2B5EF4-FFF2-40B4-BE49-F238E27FC236}">
              <a16:creationId xmlns:a16="http://schemas.microsoft.com/office/drawing/2014/main" id="{625A870C-2A4E-42E8-9062-64A15058E69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38" name="Text Box 17">
          <a:extLst>
            <a:ext uri="{FF2B5EF4-FFF2-40B4-BE49-F238E27FC236}">
              <a16:creationId xmlns:a16="http://schemas.microsoft.com/office/drawing/2014/main" id="{819B1D2E-FFEB-4AA2-8756-20C0659CA30A}"/>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39" name="Text Box 18">
          <a:extLst>
            <a:ext uri="{FF2B5EF4-FFF2-40B4-BE49-F238E27FC236}">
              <a16:creationId xmlns:a16="http://schemas.microsoft.com/office/drawing/2014/main" id="{1184BCA5-7F77-49F6-8C7A-DF8B1D7EAE4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40" name="Text Box 19">
          <a:extLst>
            <a:ext uri="{FF2B5EF4-FFF2-40B4-BE49-F238E27FC236}">
              <a16:creationId xmlns:a16="http://schemas.microsoft.com/office/drawing/2014/main" id="{7CD7E2A4-65C2-4E7A-A76A-8FC5D4523C7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41" name="Text Box 16">
          <a:extLst>
            <a:ext uri="{FF2B5EF4-FFF2-40B4-BE49-F238E27FC236}">
              <a16:creationId xmlns:a16="http://schemas.microsoft.com/office/drawing/2014/main" id="{D0A0D499-0EFD-4261-BB03-B04F5BD7AA4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42" name="Text Box 17">
          <a:extLst>
            <a:ext uri="{FF2B5EF4-FFF2-40B4-BE49-F238E27FC236}">
              <a16:creationId xmlns:a16="http://schemas.microsoft.com/office/drawing/2014/main" id="{EA471C9F-2671-42D0-9708-BD8473EA313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43" name="Text Box 18">
          <a:extLst>
            <a:ext uri="{FF2B5EF4-FFF2-40B4-BE49-F238E27FC236}">
              <a16:creationId xmlns:a16="http://schemas.microsoft.com/office/drawing/2014/main" id="{8D8D4D0A-2C19-4F68-99D9-7996622283CF}"/>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44" name="Text Box 19">
          <a:extLst>
            <a:ext uri="{FF2B5EF4-FFF2-40B4-BE49-F238E27FC236}">
              <a16:creationId xmlns:a16="http://schemas.microsoft.com/office/drawing/2014/main" id="{58B55499-5B87-40BA-A969-9D246C978E7A}"/>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45" name="Text Box 16">
          <a:extLst>
            <a:ext uri="{FF2B5EF4-FFF2-40B4-BE49-F238E27FC236}">
              <a16:creationId xmlns:a16="http://schemas.microsoft.com/office/drawing/2014/main" id="{03250D8A-5B09-4615-81EC-6B9138FF6ECE}"/>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46" name="Text Box 17">
          <a:extLst>
            <a:ext uri="{FF2B5EF4-FFF2-40B4-BE49-F238E27FC236}">
              <a16:creationId xmlns:a16="http://schemas.microsoft.com/office/drawing/2014/main" id="{36C54DE8-A67A-4033-9369-B7966B3FCFB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47" name="Text Box 18">
          <a:extLst>
            <a:ext uri="{FF2B5EF4-FFF2-40B4-BE49-F238E27FC236}">
              <a16:creationId xmlns:a16="http://schemas.microsoft.com/office/drawing/2014/main" id="{F23F1E24-67B9-4FF9-B1CD-B288FA3B6BE5}"/>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48" name="Text Box 19">
          <a:extLst>
            <a:ext uri="{FF2B5EF4-FFF2-40B4-BE49-F238E27FC236}">
              <a16:creationId xmlns:a16="http://schemas.microsoft.com/office/drawing/2014/main" id="{DDC36C39-4A97-4F28-B099-5364C9D1C299}"/>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014"/>
    <xdr:sp macro="" textlink="">
      <xdr:nvSpPr>
        <xdr:cNvPr id="1849" name="Text Box 15">
          <a:extLst>
            <a:ext uri="{FF2B5EF4-FFF2-40B4-BE49-F238E27FC236}">
              <a16:creationId xmlns:a16="http://schemas.microsoft.com/office/drawing/2014/main" id="{0387410B-1776-45CE-B189-BDE22E60B243}"/>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50" name="Text Box 16">
          <a:extLst>
            <a:ext uri="{FF2B5EF4-FFF2-40B4-BE49-F238E27FC236}">
              <a16:creationId xmlns:a16="http://schemas.microsoft.com/office/drawing/2014/main" id="{E9CFBF40-AA0A-427C-B829-1289B554E917}"/>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51" name="Text Box 17">
          <a:extLst>
            <a:ext uri="{FF2B5EF4-FFF2-40B4-BE49-F238E27FC236}">
              <a16:creationId xmlns:a16="http://schemas.microsoft.com/office/drawing/2014/main" id="{EEFA962F-88B2-4A49-AF6B-515196B94A8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52" name="Text Box 18">
          <a:extLst>
            <a:ext uri="{FF2B5EF4-FFF2-40B4-BE49-F238E27FC236}">
              <a16:creationId xmlns:a16="http://schemas.microsoft.com/office/drawing/2014/main" id="{7CA07C70-023F-4997-978C-FD927BC08CFB}"/>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53" name="Text Box 19">
          <a:extLst>
            <a:ext uri="{FF2B5EF4-FFF2-40B4-BE49-F238E27FC236}">
              <a16:creationId xmlns:a16="http://schemas.microsoft.com/office/drawing/2014/main" id="{17E031E2-4FD9-4761-9BEC-6292C3B8DC1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854" name="Text Box 15">
          <a:extLst>
            <a:ext uri="{FF2B5EF4-FFF2-40B4-BE49-F238E27FC236}">
              <a16:creationId xmlns:a16="http://schemas.microsoft.com/office/drawing/2014/main" id="{29CD5C22-3C11-4BDC-8581-02C3209DC1E4}"/>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55" name="Text Box 16">
          <a:extLst>
            <a:ext uri="{FF2B5EF4-FFF2-40B4-BE49-F238E27FC236}">
              <a16:creationId xmlns:a16="http://schemas.microsoft.com/office/drawing/2014/main" id="{C2F4018C-B285-474B-A632-DBC382ED289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56" name="Text Box 17">
          <a:extLst>
            <a:ext uri="{FF2B5EF4-FFF2-40B4-BE49-F238E27FC236}">
              <a16:creationId xmlns:a16="http://schemas.microsoft.com/office/drawing/2014/main" id="{7D3C0022-0A23-492B-8842-653D4169978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57" name="Text Box 18">
          <a:extLst>
            <a:ext uri="{FF2B5EF4-FFF2-40B4-BE49-F238E27FC236}">
              <a16:creationId xmlns:a16="http://schemas.microsoft.com/office/drawing/2014/main" id="{B1B4CBED-A57E-4391-8CD9-CF518AD5F7C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58" name="Text Box 16">
          <a:extLst>
            <a:ext uri="{FF2B5EF4-FFF2-40B4-BE49-F238E27FC236}">
              <a16:creationId xmlns:a16="http://schemas.microsoft.com/office/drawing/2014/main" id="{75E0240A-9540-40A3-9C10-6A39026388A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59" name="Text Box 17">
          <a:extLst>
            <a:ext uri="{FF2B5EF4-FFF2-40B4-BE49-F238E27FC236}">
              <a16:creationId xmlns:a16="http://schemas.microsoft.com/office/drawing/2014/main" id="{B1ACE4E5-B682-4B65-BD8F-14FCDE5EF5C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0" name="Text Box 18">
          <a:extLst>
            <a:ext uri="{FF2B5EF4-FFF2-40B4-BE49-F238E27FC236}">
              <a16:creationId xmlns:a16="http://schemas.microsoft.com/office/drawing/2014/main" id="{A16113D2-0626-4C31-8087-9B3A01715621}"/>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1" name="Text Box 19">
          <a:extLst>
            <a:ext uri="{FF2B5EF4-FFF2-40B4-BE49-F238E27FC236}">
              <a16:creationId xmlns:a16="http://schemas.microsoft.com/office/drawing/2014/main" id="{79B9E6C9-F4D1-4474-BE99-2F88BAEFB47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2" name="Text Box 16">
          <a:extLst>
            <a:ext uri="{FF2B5EF4-FFF2-40B4-BE49-F238E27FC236}">
              <a16:creationId xmlns:a16="http://schemas.microsoft.com/office/drawing/2014/main" id="{5382D9EB-2274-4A1E-9E2B-C1DA5E5C514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3" name="Text Box 17">
          <a:extLst>
            <a:ext uri="{FF2B5EF4-FFF2-40B4-BE49-F238E27FC236}">
              <a16:creationId xmlns:a16="http://schemas.microsoft.com/office/drawing/2014/main" id="{58063064-5179-4C8E-BEE8-ACD4C81AC74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4" name="Text Box 18">
          <a:extLst>
            <a:ext uri="{FF2B5EF4-FFF2-40B4-BE49-F238E27FC236}">
              <a16:creationId xmlns:a16="http://schemas.microsoft.com/office/drawing/2014/main" id="{E12E8AF1-09D1-4393-A28A-8A0B17C2381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5" name="Text Box 19">
          <a:extLst>
            <a:ext uri="{FF2B5EF4-FFF2-40B4-BE49-F238E27FC236}">
              <a16:creationId xmlns:a16="http://schemas.microsoft.com/office/drawing/2014/main" id="{6798C4CC-5247-4F18-9E57-E45C161945D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1866" name="Text Box 15">
          <a:extLst>
            <a:ext uri="{FF2B5EF4-FFF2-40B4-BE49-F238E27FC236}">
              <a16:creationId xmlns:a16="http://schemas.microsoft.com/office/drawing/2014/main" id="{CDF59E90-AE64-4426-BCCD-FB3527B96E7C}"/>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1867" name="Text Box 15">
          <a:extLst>
            <a:ext uri="{FF2B5EF4-FFF2-40B4-BE49-F238E27FC236}">
              <a16:creationId xmlns:a16="http://schemas.microsoft.com/office/drawing/2014/main" id="{9DF06C2B-A65D-45A6-8EB1-6CA44DB1867F}"/>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1868" name="Text Box 15">
          <a:extLst>
            <a:ext uri="{FF2B5EF4-FFF2-40B4-BE49-F238E27FC236}">
              <a16:creationId xmlns:a16="http://schemas.microsoft.com/office/drawing/2014/main" id="{38DF6D67-69A9-4727-B63E-2BD20A17E594}"/>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1869" name="Text Box 15">
          <a:extLst>
            <a:ext uri="{FF2B5EF4-FFF2-40B4-BE49-F238E27FC236}">
              <a16:creationId xmlns:a16="http://schemas.microsoft.com/office/drawing/2014/main" id="{25EDF7F4-9402-44DB-BFFB-D957B152C245}"/>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1870" name="Text Box 15">
          <a:extLst>
            <a:ext uri="{FF2B5EF4-FFF2-40B4-BE49-F238E27FC236}">
              <a16:creationId xmlns:a16="http://schemas.microsoft.com/office/drawing/2014/main" id="{CB9A1084-C443-4413-AB5A-2A5207177EAB}"/>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213632"/>
    <xdr:sp macro="" textlink="">
      <xdr:nvSpPr>
        <xdr:cNvPr id="1871" name="Text Box 15">
          <a:extLst>
            <a:ext uri="{FF2B5EF4-FFF2-40B4-BE49-F238E27FC236}">
              <a16:creationId xmlns:a16="http://schemas.microsoft.com/office/drawing/2014/main" id="{AA61C4C6-AB6C-46DB-9759-AAE9682B1B4E}"/>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72" name="Text Box 16">
          <a:extLst>
            <a:ext uri="{FF2B5EF4-FFF2-40B4-BE49-F238E27FC236}">
              <a16:creationId xmlns:a16="http://schemas.microsoft.com/office/drawing/2014/main" id="{6582CA50-CCDB-4A1B-BC30-78CDAFB35D72}"/>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73" name="Text Box 17">
          <a:extLst>
            <a:ext uri="{FF2B5EF4-FFF2-40B4-BE49-F238E27FC236}">
              <a16:creationId xmlns:a16="http://schemas.microsoft.com/office/drawing/2014/main" id="{0ABF53AE-9F07-4A0F-8259-76BC61FAE2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74" name="Text Box 18">
          <a:extLst>
            <a:ext uri="{FF2B5EF4-FFF2-40B4-BE49-F238E27FC236}">
              <a16:creationId xmlns:a16="http://schemas.microsoft.com/office/drawing/2014/main" id="{966978D0-283C-4F72-A5B2-9398B47007DA}"/>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75" name="Text Box 19">
          <a:extLst>
            <a:ext uri="{FF2B5EF4-FFF2-40B4-BE49-F238E27FC236}">
              <a16:creationId xmlns:a16="http://schemas.microsoft.com/office/drawing/2014/main" id="{95EFFF15-1D42-4322-BDDD-4C055599BC19}"/>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76" name="Text Box 16">
          <a:extLst>
            <a:ext uri="{FF2B5EF4-FFF2-40B4-BE49-F238E27FC236}">
              <a16:creationId xmlns:a16="http://schemas.microsoft.com/office/drawing/2014/main" id="{C06A0F7A-A56A-4BDB-8B55-2D31D55F1B8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77" name="Text Box 17">
          <a:extLst>
            <a:ext uri="{FF2B5EF4-FFF2-40B4-BE49-F238E27FC236}">
              <a16:creationId xmlns:a16="http://schemas.microsoft.com/office/drawing/2014/main" id="{296B18BB-1FA6-49CA-BB89-CDA9D4B35C54}"/>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78" name="Text Box 18">
          <a:extLst>
            <a:ext uri="{FF2B5EF4-FFF2-40B4-BE49-F238E27FC236}">
              <a16:creationId xmlns:a16="http://schemas.microsoft.com/office/drawing/2014/main" id="{9CFFB093-3A42-42A3-9528-7D5484BEE2C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79" name="Text Box 19">
          <a:extLst>
            <a:ext uri="{FF2B5EF4-FFF2-40B4-BE49-F238E27FC236}">
              <a16:creationId xmlns:a16="http://schemas.microsoft.com/office/drawing/2014/main" id="{E20FD932-7EF3-446C-BB3A-D16E565460B5}"/>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80" name="Text Box 16">
          <a:extLst>
            <a:ext uri="{FF2B5EF4-FFF2-40B4-BE49-F238E27FC236}">
              <a16:creationId xmlns:a16="http://schemas.microsoft.com/office/drawing/2014/main" id="{5E3F01A0-B622-45EA-813F-7D07CF43559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81" name="Text Box 17">
          <a:extLst>
            <a:ext uri="{FF2B5EF4-FFF2-40B4-BE49-F238E27FC236}">
              <a16:creationId xmlns:a16="http://schemas.microsoft.com/office/drawing/2014/main" id="{EAC508B6-0F49-4577-A455-120D87753F09}"/>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82" name="Text Box 18">
          <a:extLst>
            <a:ext uri="{FF2B5EF4-FFF2-40B4-BE49-F238E27FC236}">
              <a16:creationId xmlns:a16="http://schemas.microsoft.com/office/drawing/2014/main" id="{07924C26-72E8-4157-9C5B-D32DCC2B437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83" name="Text Box 19">
          <a:extLst>
            <a:ext uri="{FF2B5EF4-FFF2-40B4-BE49-F238E27FC236}">
              <a16:creationId xmlns:a16="http://schemas.microsoft.com/office/drawing/2014/main" id="{76B2AAD9-EC2F-4836-BEEB-3E8FBF784E4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014"/>
    <xdr:sp macro="" textlink="">
      <xdr:nvSpPr>
        <xdr:cNvPr id="1884" name="Text Box 15">
          <a:extLst>
            <a:ext uri="{FF2B5EF4-FFF2-40B4-BE49-F238E27FC236}">
              <a16:creationId xmlns:a16="http://schemas.microsoft.com/office/drawing/2014/main" id="{AC99B156-5523-4F27-9752-1EE9134ECCE7}"/>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85" name="Text Box 16">
          <a:extLst>
            <a:ext uri="{FF2B5EF4-FFF2-40B4-BE49-F238E27FC236}">
              <a16:creationId xmlns:a16="http://schemas.microsoft.com/office/drawing/2014/main" id="{77D98DB6-129F-4016-B28A-9D741FFA183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86" name="Text Box 17">
          <a:extLst>
            <a:ext uri="{FF2B5EF4-FFF2-40B4-BE49-F238E27FC236}">
              <a16:creationId xmlns:a16="http://schemas.microsoft.com/office/drawing/2014/main" id="{AF59F120-E6AD-41B6-B8D9-896EEEF47CE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87" name="Text Box 18">
          <a:extLst>
            <a:ext uri="{FF2B5EF4-FFF2-40B4-BE49-F238E27FC236}">
              <a16:creationId xmlns:a16="http://schemas.microsoft.com/office/drawing/2014/main" id="{009714FF-FBD6-4514-A772-1CC03622B12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88" name="Text Box 19">
          <a:extLst>
            <a:ext uri="{FF2B5EF4-FFF2-40B4-BE49-F238E27FC236}">
              <a16:creationId xmlns:a16="http://schemas.microsoft.com/office/drawing/2014/main" id="{F7721E4E-A3CF-402A-B55F-BF3EE56BE4AE}"/>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889" name="Text Box 15">
          <a:extLst>
            <a:ext uri="{FF2B5EF4-FFF2-40B4-BE49-F238E27FC236}">
              <a16:creationId xmlns:a16="http://schemas.microsoft.com/office/drawing/2014/main" id="{5CACDF17-2FAC-4016-A51B-B895EE6893A7}"/>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90" name="Text Box 16">
          <a:extLst>
            <a:ext uri="{FF2B5EF4-FFF2-40B4-BE49-F238E27FC236}">
              <a16:creationId xmlns:a16="http://schemas.microsoft.com/office/drawing/2014/main" id="{85A9FE47-EAAA-4BD9-B71C-43A13B66C20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91" name="Text Box 17">
          <a:extLst>
            <a:ext uri="{FF2B5EF4-FFF2-40B4-BE49-F238E27FC236}">
              <a16:creationId xmlns:a16="http://schemas.microsoft.com/office/drawing/2014/main" id="{9B6EAD3C-73E6-4D29-8A27-3D59E3DA46FC}"/>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92" name="Text Box 18">
          <a:extLst>
            <a:ext uri="{FF2B5EF4-FFF2-40B4-BE49-F238E27FC236}">
              <a16:creationId xmlns:a16="http://schemas.microsoft.com/office/drawing/2014/main" id="{807AC296-732E-45A6-BDC6-5DFC7679B15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3" name="Text Box 16">
          <a:extLst>
            <a:ext uri="{FF2B5EF4-FFF2-40B4-BE49-F238E27FC236}">
              <a16:creationId xmlns:a16="http://schemas.microsoft.com/office/drawing/2014/main" id="{4495C48A-E6EA-4499-9156-4C97D2671517}"/>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4" name="Text Box 17">
          <a:extLst>
            <a:ext uri="{FF2B5EF4-FFF2-40B4-BE49-F238E27FC236}">
              <a16:creationId xmlns:a16="http://schemas.microsoft.com/office/drawing/2014/main" id="{E9063FF7-381A-483E-9159-FED06DAD9AF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5" name="Text Box 18">
          <a:extLst>
            <a:ext uri="{FF2B5EF4-FFF2-40B4-BE49-F238E27FC236}">
              <a16:creationId xmlns:a16="http://schemas.microsoft.com/office/drawing/2014/main" id="{377B2F63-FE59-459E-8337-F46ECE326966}"/>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6" name="Text Box 19">
          <a:extLst>
            <a:ext uri="{FF2B5EF4-FFF2-40B4-BE49-F238E27FC236}">
              <a16:creationId xmlns:a16="http://schemas.microsoft.com/office/drawing/2014/main" id="{EC620DC9-100B-4AC9-9A66-3A38AC7BB62C}"/>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7" name="Text Box 16">
          <a:extLst>
            <a:ext uri="{FF2B5EF4-FFF2-40B4-BE49-F238E27FC236}">
              <a16:creationId xmlns:a16="http://schemas.microsoft.com/office/drawing/2014/main" id="{E281BBB0-DC69-4618-A635-B35D8E52F543}"/>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8" name="Text Box 17">
          <a:extLst>
            <a:ext uri="{FF2B5EF4-FFF2-40B4-BE49-F238E27FC236}">
              <a16:creationId xmlns:a16="http://schemas.microsoft.com/office/drawing/2014/main" id="{45379F41-035B-4D97-9936-08543879778D}"/>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9" name="Text Box 18">
          <a:extLst>
            <a:ext uri="{FF2B5EF4-FFF2-40B4-BE49-F238E27FC236}">
              <a16:creationId xmlns:a16="http://schemas.microsoft.com/office/drawing/2014/main" id="{E68B2D73-92E0-4E15-8EB9-0C728C20F1C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900" name="Text Box 19">
          <a:extLst>
            <a:ext uri="{FF2B5EF4-FFF2-40B4-BE49-F238E27FC236}">
              <a16:creationId xmlns:a16="http://schemas.microsoft.com/office/drawing/2014/main" id="{569A7A00-A949-46AD-9F3E-8B95F57EA4B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01" name="Text Box 16">
          <a:extLst>
            <a:ext uri="{FF2B5EF4-FFF2-40B4-BE49-F238E27FC236}">
              <a16:creationId xmlns:a16="http://schemas.microsoft.com/office/drawing/2014/main" id="{3D116270-3535-4397-AE59-FB6643A7E22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02" name="Text Box 17">
          <a:extLst>
            <a:ext uri="{FF2B5EF4-FFF2-40B4-BE49-F238E27FC236}">
              <a16:creationId xmlns:a16="http://schemas.microsoft.com/office/drawing/2014/main" id="{F919E4EB-366D-4447-94D9-80330C877B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03" name="Text Box 18">
          <a:extLst>
            <a:ext uri="{FF2B5EF4-FFF2-40B4-BE49-F238E27FC236}">
              <a16:creationId xmlns:a16="http://schemas.microsoft.com/office/drawing/2014/main" id="{140215AF-72BA-4732-9AA6-B8B34EC1842A}"/>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04" name="Text Box 19">
          <a:extLst>
            <a:ext uri="{FF2B5EF4-FFF2-40B4-BE49-F238E27FC236}">
              <a16:creationId xmlns:a16="http://schemas.microsoft.com/office/drawing/2014/main" id="{14452599-1C58-43FE-AEFD-27AAF35D80A7}"/>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1905" name="Text Box 15">
          <a:extLst>
            <a:ext uri="{FF2B5EF4-FFF2-40B4-BE49-F238E27FC236}">
              <a16:creationId xmlns:a16="http://schemas.microsoft.com/office/drawing/2014/main" id="{A9B929AE-2B7F-4C54-A3E2-1CB326CD760F}"/>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06" name="Text Box 16">
          <a:extLst>
            <a:ext uri="{FF2B5EF4-FFF2-40B4-BE49-F238E27FC236}">
              <a16:creationId xmlns:a16="http://schemas.microsoft.com/office/drawing/2014/main" id="{232F9895-C649-4C7D-AEBE-8FB20F4929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07" name="Text Box 17">
          <a:extLst>
            <a:ext uri="{FF2B5EF4-FFF2-40B4-BE49-F238E27FC236}">
              <a16:creationId xmlns:a16="http://schemas.microsoft.com/office/drawing/2014/main" id="{E87DA689-7228-4B3F-B1B4-323ED215349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08" name="Text Box 18">
          <a:extLst>
            <a:ext uri="{FF2B5EF4-FFF2-40B4-BE49-F238E27FC236}">
              <a16:creationId xmlns:a16="http://schemas.microsoft.com/office/drawing/2014/main" id="{AFAC8FD1-FAB1-422F-A041-90CA8374F3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09" name="Text Box 19">
          <a:extLst>
            <a:ext uri="{FF2B5EF4-FFF2-40B4-BE49-F238E27FC236}">
              <a16:creationId xmlns:a16="http://schemas.microsoft.com/office/drawing/2014/main" id="{FD4D86DD-5FD4-4B79-A7D1-203539C8B24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1910" name="Text Box 15">
          <a:extLst>
            <a:ext uri="{FF2B5EF4-FFF2-40B4-BE49-F238E27FC236}">
              <a16:creationId xmlns:a16="http://schemas.microsoft.com/office/drawing/2014/main" id="{DF63CC08-E2AD-4654-89EC-BC2F9C7A2E29}"/>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911" name="Text Box 16">
          <a:extLst>
            <a:ext uri="{FF2B5EF4-FFF2-40B4-BE49-F238E27FC236}">
              <a16:creationId xmlns:a16="http://schemas.microsoft.com/office/drawing/2014/main" id="{6CEE5DB2-A6B6-4A7B-8EE3-B643E7E0237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912" name="Text Box 17">
          <a:extLst>
            <a:ext uri="{FF2B5EF4-FFF2-40B4-BE49-F238E27FC236}">
              <a16:creationId xmlns:a16="http://schemas.microsoft.com/office/drawing/2014/main" id="{11F71FF0-7910-4D3A-9305-D0054847BB2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913" name="Text Box 18">
          <a:extLst>
            <a:ext uri="{FF2B5EF4-FFF2-40B4-BE49-F238E27FC236}">
              <a16:creationId xmlns:a16="http://schemas.microsoft.com/office/drawing/2014/main" id="{945116B0-5373-4679-B7F3-BF253BE36F4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914" name="Text Box 19">
          <a:extLst>
            <a:ext uri="{FF2B5EF4-FFF2-40B4-BE49-F238E27FC236}">
              <a16:creationId xmlns:a16="http://schemas.microsoft.com/office/drawing/2014/main" id="{B7E30969-264F-4BF9-AC08-8EE2E79869D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504825</xdr:rowOff>
    </xdr:from>
    <xdr:ext cx="95250" cy="442269"/>
    <xdr:sp macro="" textlink="">
      <xdr:nvSpPr>
        <xdr:cNvPr id="1915" name="Text Box 15">
          <a:extLst>
            <a:ext uri="{FF2B5EF4-FFF2-40B4-BE49-F238E27FC236}">
              <a16:creationId xmlns:a16="http://schemas.microsoft.com/office/drawing/2014/main" id="{DA9C63F2-6F7F-4F65-891D-990111F06567}"/>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014"/>
    <xdr:sp macro="" textlink="">
      <xdr:nvSpPr>
        <xdr:cNvPr id="1916" name="Text Box 15">
          <a:extLst>
            <a:ext uri="{FF2B5EF4-FFF2-40B4-BE49-F238E27FC236}">
              <a16:creationId xmlns:a16="http://schemas.microsoft.com/office/drawing/2014/main" id="{9D35D691-A7CA-4DE7-AFEA-62507279DD1A}"/>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17" name="Text Box 16">
          <a:extLst>
            <a:ext uri="{FF2B5EF4-FFF2-40B4-BE49-F238E27FC236}">
              <a16:creationId xmlns:a16="http://schemas.microsoft.com/office/drawing/2014/main" id="{A2212EE0-F4D9-4234-B8F9-7AA2696C6915}"/>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18" name="Text Box 17">
          <a:extLst>
            <a:ext uri="{FF2B5EF4-FFF2-40B4-BE49-F238E27FC236}">
              <a16:creationId xmlns:a16="http://schemas.microsoft.com/office/drawing/2014/main" id="{3C3E26B0-C449-4003-90AC-A6D895B3A33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19" name="Text Box 18">
          <a:extLst>
            <a:ext uri="{FF2B5EF4-FFF2-40B4-BE49-F238E27FC236}">
              <a16:creationId xmlns:a16="http://schemas.microsoft.com/office/drawing/2014/main" id="{664C5A2E-F1CD-4045-A9F8-587D9FE04D2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20" name="Text Box 19">
          <a:extLst>
            <a:ext uri="{FF2B5EF4-FFF2-40B4-BE49-F238E27FC236}">
              <a16:creationId xmlns:a16="http://schemas.microsoft.com/office/drawing/2014/main" id="{A598A053-B198-4AB1-90A8-43399B4052D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1921" name="Text Box 15">
          <a:extLst>
            <a:ext uri="{FF2B5EF4-FFF2-40B4-BE49-F238E27FC236}">
              <a16:creationId xmlns:a16="http://schemas.microsoft.com/office/drawing/2014/main" id="{B30D6A2A-29CF-4455-82E8-E8979D0F92C9}"/>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1922" name="Text Box 15">
          <a:extLst>
            <a:ext uri="{FF2B5EF4-FFF2-40B4-BE49-F238E27FC236}">
              <a16:creationId xmlns:a16="http://schemas.microsoft.com/office/drawing/2014/main" id="{12C0F44D-33CC-4396-9707-0C72B0F1D84B}"/>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1923" name="Text Box 15">
          <a:extLst>
            <a:ext uri="{FF2B5EF4-FFF2-40B4-BE49-F238E27FC236}">
              <a16:creationId xmlns:a16="http://schemas.microsoft.com/office/drawing/2014/main" id="{6624AD59-0023-467E-91C5-A98BDA5B1502}"/>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24" name="Text Box 16">
          <a:extLst>
            <a:ext uri="{FF2B5EF4-FFF2-40B4-BE49-F238E27FC236}">
              <a16:creationId xmlns:a16="http://schemas.microsoft.com/office/drawing/2014/main" id="{267EFCEA-D4A6-4D30-95A0-DDCCEA51E90E}"/>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25" name="Text Box 17">
          <a:extLst>
            <a:ext uri="{FF2B5EF4-FFF2-40B4-BE49-F238E27FC236}">
              <a16:creationId xmlns:a16="http://schemas.microsoft.com/office/drawing/2014/main" id="{75FEA3F2-D605-4823-9FD0-7E16254FFD43}"/>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26" name="Text Box 18">
          <a:extLst>
            <a:ext uri="{FF2B5EF4-FFF2-40B4-BE49-F238E27FC236}">
              <a16:creationId xmlns:a16="http://schemas.microsoft.com/office/drawing/2014/main" id="{B25678ED-B989-4972-A2AE-5A37088C62A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213632"/>
    <xdr:sp macro="" textlink="">
      <xdr:nvSpPr>
        <xdr:cNvPr id="1927" name="Text Box 15">
          <a:extLst>
            <a:ext uri="{FF2B5EF4-FFF2-40B4-BE49-F238E27FC236}">
              <a16:creationId xmlns:a16="http://schemas.microsoft.com/office/drawing/2014/main" id="{5BFFE07A-DD28-4DF8-85BE-E827FAE1C653}"/>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28" name="Text Box 16">
          <a:extLst>
            <a:ext uri="{FF2B5EF4-FFF2-40B4-BE49-F238E27FC236}">
              <a16:creationId xmlns:a16="http://schemas.microsoft.com/office/drawing/2014/main" id="{BDF54E87-1665-4A9A-9A06-AF4BC8294B0C}"/>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29" name="Text Box 17">
          <a:extLst>
            <a:ext uri="{FF2B5EF4-FFF2-40B4-BE49-F238E27FC236}">
              <a16:creationId xmlns:a16="http://schemas.microsoft.com/office/drawing/2014/main" id="{2CB82D05-4283-4003-B8B5-5067DD23EDE4}"/>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0" name="Text Box 18">
          <a:extLst>
            <a:ext uri="{FF2B5EF4-FFF2-40B4-BE49-F238E27FC236}">
              <a16:creationId xmlns:a16="http://schemas.microsoft.com/office/drawing/2014/main" id="{EC5D60FE-9A92-4878-B196-30AB11E7CE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1" name="Text Box 19">
          <a:extLst>
            <a:ext uri="{FF2B5EF4-FFF2-40B4-BE49-F238E27FC236}">
              <a16:creationId xmlns:a16="http://schemas.microsoft.com/office/drawing/2014/main" id="{00D4A7CF-1C65-420F-9ADA-6D10C75BA87D}"/>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2" name="Text Box 16">
          <a:extLst>
            <a:ext uri="{FF2B5EF4-FFF2-40B4-BE49-F238E27FC236}">
              <a16:creationId xmlns:a16="http://schemas.microsoft.com/office/drawing/2014/main" id="{10E4ECEB-78B3-453E-9C2E-D4B8E83244DE}"/>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3" name="Text Box 17">
          <a:extLst>
            <a:ext uri="{FF2B5EF4-FFF2-40B4-BE49-F238E27FC236}">
              <a16:creationId xmlns:a16="http://schemas.microsoft.com/office/drawing/2014/main" id="{B66304F4-F0A3-4B6E-9A25-ECBEAA2346D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4" name="Text Box 18">
          <a:extLst>
            <a:ext uri="{FF2B5EF4-FFF2-40B4-BE49-F238E27FC236}">
              <a16:creationId xmlns:a16="http://schemas.microsoft.com/office/drawing/2014/main" id="{0C8D442C-E928-421B-B6F8-058141DFA5B7}"/>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5" name="Text Box 19">
          <a:extLst>
            <a:ext uri="{FF2B5EF4-FFF2-40B4-BE49-F238E27FC236}">
              <a16:creationId xmlns:a16="http://schemas.microsoft.com/office/drawing/2014/main" id="{2E25B566-3572-45B2-822C-5BC9343AD97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36" name="Text Box 16">
          <a:extLst>
            <a:ext uri="{FF2B5EF4-FFF2-40B4-BE49-F238E27FC236}">
              <a16:creationId xmlns:a16="http://schemas.microsoft.com/office/drawing/2014/main" id="{2D56ABB9-3A4B-4F44-A4D9-74324CA03E9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37" name="Text Box 17">
          <a:extLst>
            <a:ext uri="{FF2B5EF4-FFF2-40B4-BE49-F238E27FC236}">
              <a16:creationId xmlns:a16="http://schemas.microsoft.com/office/drawing/2014/main" id="{C580393D-5D1E-472D-BB39-899C557B37D4}"/>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38" name="Text Box 18">
          <a:extLst>
            <a:ext uri="{FF2B5EF4-FFF2-40B4-BE49-F238E27FC236}">
              <a16:creationId xmlns:a16="http://schemas.microsoft.com/office/drawing/2014/main" id="{2A9B06F8-1C56-4E5A-8D3C-FC6D4254D78B}"/>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39" name="Text Box 19">
          <a:extLst>
            <a:ext uri="{FF2B5EF4-FFF2-40B4-BE49-F238E27FC236}">
              <a16:creationId xmlns:a16="http://schemas.microsoft.com/office/drawing/2014/main" id="{18BB393B-2295-4F93-A156-5A4A01444C6E}"/>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40" name="Text Box 16">
          <a:extLst>
            <a:ext uri="{FF2B5EF4-FFF2-40B4-BE49-F238E27FC236}">
              <a16:creationId xmlns:a16="http://schemas.microsoft.com/office/drawing/2014/main" id="{E773D4F6-6EC3-451C-9539-E4C554E6782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41" name="Text Box 17">
          <a:extLst>
            <a:ext uri="{FF2B5EF4-FFF2-40B4-BE49-F238E27FC236}">
              <a16:creationId xmlns:a16="http://schemas.microsoft.com/office/drawing/2014/main" id="{8184656B-D98C-4E06-8C33-5BAB57934426}"/>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42" name="Text Box 18">
          <a:extLst>
            <a:ext uri="{FF2B5EF4-FFF2-40B4-BE49-F238E27FC236}">
              <a16:creationId xmlns:a16="http://schemas.microsoft.com/office/drawing/2014/main" id="{0A62D751-8992-4232-93C8-D28AE1B13C5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43" name="Text Box 19">
          <a:extLst>
            <a:ext uri="{FF2B5EF4-FFF2-40B4-BE49-F238E27FC236}">
              <a16:creationId xmlns:a16="http://schemas.microsoft.com/office/drawing/2014/main" id="{A0BD512E-28B8-4A89-BCA3-E2454A96D3C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44" name="Text Box 16">
          <a:extLst>
            <a:ext uri="{FF2B5EF4-FFF2-40B4-BE49-F238E27FC236}">
              <a16:creationId xmlns:a16="http://schemas.microsoft.com/office/drawing/2014/main" id="{9139B56D-F271-4920-9853-8F268ECAFC4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45" name="Text Box 17">
          <a:extLst>
            <a:ext uri="{FF2B5EF4-FFF2-40B4-BE49-F238E27FC236}">
              <a16:creationId xmlns:a16="http://schemas.microsoft.com/office/drawing/2014/main" id="{36BA49C6-BDA7-4CA5-86A9-0F663821BAE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46" name="Text Box 18">
          <a:extLst>
            <a:ext uri="{FF2B5EF4-FFF2-40B4-BE49-F238E27FC236}">
              <a16:creationId xmlns:a16="http://schemas.microsoft.com/office/drawing/2014/main" id="{9B74F833-DAD2-48E6-BCD5-BBFF19585517}"/>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47" name="Text Box 19">
          <a:extLst>
            <a:ext uri="{FF2B5EF4-FFF2-40B4-BE49-F238E27FC236}">
              <a16:creationId xmlns:a16="http://schemas.microsoft.com/office/drawing/2014/main" id="{238AF34E-B9CF-44CF-A947-1D9B250DFE9C}"/>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014"/>
    <xdr:sp macro="" textlink="">
      <xdr:nvSpPr>
        <xdr:cNvPr id="1948" name="Text Box 15">
          <a:extLst>
            <a:ext uri="{FF2B5EF4-FFF2-40B4-BE49-F238E27FC236}">
              <a16:creationId xmlns:a16="http://schemas.microsoft.com/office/drawing/2014/main" id="{961510CD-8AE1-4FCC-9E17-6A5F99E70CF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49" name="Text Box 16">
          <a:extLst>
            <a:ext uri="{FF2B5EF4-FFF2-40B4-BE49-F238E27FC236}">
              <a16:creationId xmlns:a16="http://schemas.microsoft.com/office/drawing/2014/main" id="{92A5448E-156B-4EC1-948E-050DABF77E6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50" name="Text Box 17">
          <a:extLst>
            <a:ext uri="{FF2B5EF4-FFF2-40B4-BE49-F238E27FC236}">
              <a16:creationId xmlns:a16="http://schemas.microsoft.com/office/drawing/2014/main" id="{70ABB064-BA56-4A4B-8C46-B54F93242F5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51" name="Text Box 18">
          <a:extLst>
            <a:ext uri="{FF2B5EF4-FFF2-40B4-BE49-F238E27FC236}">
              <a16:creationId xmlns:a16="http://schemas.microsoft.com/office/drawing/2014/main" id="{D9CB9989-A037-469E-84B5-1D2B4F063AB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52" name="Text Box 19">
          <a:extLst>
            <a:ext uri="{FF2B5EF4-FFF2-40B4-BE49-F238E27FC236}">
              <a16:creationId xmlns:a16="http://schemas.microsoft.com/office/drawing/2014/main" id="{2FBFF4C5-F8EC-4E22-ABC8-32CE7441417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953" name="Text Box 15">
          <a:extLst>
            <a:ext uri="{FF2B5EF4-FFF2-40B4-BE49-F238E27FC236}">
              <a16:creationId xmlns:a16="http://schemas.microsoft.com/office/drawing/2014/main" id="{646452DF-E470-4229-A862-12141A51FBC9}"/>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54" name="Text Box 16">
          <a:extLst>
            <a:ext uri="{FF2B5EF4-FFF2-40B4-BE49-F238E27FC236}">
              <a16:creationId xmlns:a16="http://schemas.microsoft.com/office/drawing/2014/main" id="{74919D37-CBB5-45EC-93C8-55A0AD1FF6F3}"/>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55" name="Text Box 17">
          <a:extLst>
            <a:ext uri="{FF2B5EF4-FFF2-40B4-BE49-F238E27FC236}">
              <a16:creationId xmlns:a16="http://schemas.microsoft.com/office/drawing/2014/main" id="{08C1B570-673D-478F-AFDD-E06D92D087EC}"/>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56" name="Text Box 18">
          <a:extLst>
            <a:ext uri="{FF2B5EF4-FFF2-40B4-BE49-F238E27FC236}">
              <a16:creationId xmlns:a16="http://schemas.microsoft.com/office/drawing/2014/main" id="{A3E9A73E-5ECB-4A0B-8FCC-4D6550575B0D}"/>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57" name="Text Box 16">
          <a:extLst>
            <a:ext uri="{FF2B5EF4-FFF2-40B4-BE49-F238E27FC236}">
              <a16:creationId xmlns:a16="http://schemas.microsoft.com/office/drawing/2014/main" id="{B7FDC12E-B3B3-4404-84F1-7A92A8FF6683}"/>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58" name="Text Box 17">
          <a:extLst>
            <a:ext uri="{FF2B5EF4-FFF2-40B4-BE49-F238E27FC236}">
              <a16:creationId xmlns:a16="http://schemas.microsoft.com/office/drawing/2014/main" id="{FBC54FA8-15BA-4CBD-9C5C-A7FEE3CE60F1}"/>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59" name="Text Box 18">
          <a:extLst>
            <a:ext uri="{FF2B5EF4-FFF2-40B4-BE49-F238E27FC236}">
              <a16:creationId xmlns:a16="http://schemas.microsoft.com/office/drawing/2014/main" id="{A6F31BE7-68E0-4F7E-B118-EA21297B51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0" name="Text Box 19">
          <a:extLst>
            <a:ext uri="{FF2B5EF4-FFF2-40B4-BE49-F238E27FC236}">
              <a16:creationId xmlns:a16="http://schemas.microsoft.com/office/drawing/2014/main" id="{B9EE7987-A375-49F3-9C7F-37B8FC53D984}"/>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1" name="Text Box 16">
          <a:extLst>
            <a:ext uri="{FF2B5EF4-FFF2-40B4-BE49-F238E27FC236}">
              <a16:creationId xmlns:a16="http://schemas.microsoft.com/office/drawing/2014/main" id="{3E41EDED-91C5-4C30-B07C-6D790549882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2" name="Text Box 17">
          <a:extLst>
            <a:ext uri="{FF2B5EF4-FFF2-40B4-BE49-F238E27FC236}">
              <a16:creationId xmlns:a16="http://schemas.microsoft.com/office/drawing/2014/main" id="{C7B06ED1-79CA-4EF2-9837-CBE637A515B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3" name="Text Box 18">
          <a:extLst>
            <a:ext uri="{FF2B5EF4-FFF2-40B4-BE49-F238E27FC236}">
              <a16:creationId xmlns:a16="http://schemas.microsoft.com/office/drawing/2014/main" id="{28D11158-17EC-40E6-B969-01386ABE4A6C}"/>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4" name="Text Box 19">
          <a:extLst>
            <a:ext uri="{FF2B5EF4-FFF2-40B4-BE49-F238E27FC236}">
              <a16:creationId xmlns:a16="http://schemas.microsoft.com/office/drawing/2014/main" id="{7AA5F8BD-0F2B-42C1-BB93-5C5A34B0911B}"/>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1965" name="Text Box 15">
          <a:extLst>
            <a:ext uri="{FF2B5EF4-FFF2-40B4-BE49-F238E27FC236}">
              <a16:creationId xmlns:a16="http://schemas.microsoft.com/office/drawing/2014/main" id="{4FC1BF7C-F348-4F50-B7B0-65E51EB1C94C}"/>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1966" name="Text Box 15">
          <a:extLst>
            <a:ext uri="{FF2B5EF4-FFF2-40B4-BE49-F238E27FC236}">
              <a16:creationId xmlns:a16="http://schemas.microsoft.com/office/drawing/2014/main" id="{3FA75E95-21AA-4EDE-B929-F89BA4521095}"/>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1967" name="Text Box 15">
          <a:extLst>
            <a:ext uri="{FF2B5EF4-FFF2-40B4-BE49-F238E27FC236}">
              <a16:creationId xmlns:a16="http://schemas.microsoft.com/office/drawing/2014/main" id="{A7670E15-2DBA-4F4B-9347-B358CE23A921}"/>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1968" name="Text Box 15">
          <a:extLst>
            <a:ext uri="{FF2B5EF4-FFF2-40B4-BE49-F238E27FC236}">
              <a16:creationId xmlns:a16="http://schemas.microsoft.com/office/drawing/2014/main" id="{8065D6B3-D849-4770-B85F-7F496FF37527}"/>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1969" name="Text Box 15">
          <a:extLst>
            <a:ext uri="{FF2B5EF4-FFF2-40B4-BE49-F238E27FC236}">
              <a16:creationId xmlns:a16="http://schemas.microsoft.com/office/drawing/2014/main" id="{DFA37A93-F8C0-47E3-BF22-8217B0CB005A}"/>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1970" name="Text Box 15">
          <a:extLst>
            <a:ext uri="{FF2B5EF4-FFF2-40B4-BE49-F238E27FC236}">
              <a16:creationId xmlns:a16="http://schemas.microsoft.com/office/drawing/2014/main" id="{ECAD2E5D-E481-4FD8-8EFE-8BA422B3FC72}"/>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71" name="Text Box 16">
          <a:extLst>
            <a:ext uri="{FF2B5EF4-FFF2-40B4-BE49-F238E27FC236}">
              <a16:creationId xmlns:a16="http://schemas.microsoft.com/office/drawing/2014/main" id="{9E688637-F2C7-4AFD-AC8C-B149CC60BE9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72" name="Text Box 17">
          <a:extLst>
            <a:ext uri="{FF2B5EF4-FFF2-40B4-BE49-F238E27FC236}">
              <a16:creationId xmlns:a16="http://schemas.microsoft.com/office/drawing/2014/main" id="{492827B5-8095-40DB-9CE6-62587F11FEF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73" name="Text Box 18">
          <a:extLst>
            <a:ext uri="{FF2B5EF4-FFF2-40B4-BE49-F238E27FC236}">
              <a16:creationId xmlns:a16="http://schemas.microsoft.com/office/drawing/2014/main" id="{22F4865F-2C23-4318-9106-00974B34E284}"/>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74" name="Text Box 19">
          <a:extLst>
            <a:ext uri="{FF2B5EF4-FFF2-40B4-BE49-F238E27FC236}">
              <a16:creationId xmlns:a16="http://schemas.microsoft.com/office/drawing/2014/main" id="{08AFBC32-F895-4C48-8577-ED061450AD6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75" name="Text Box 16">
          <a:extLst>
            <a:ext uri="{FF2B5EF4-FFF2-40B4-BE49-F238E27FC236}">
              <a16:creationId xmlns:a16="http://schemas.microsoft.com/office/drawing/2014/main" id="{7CB08CA2-7810-4078-B248-EC7DB91F642C}"/>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76" name="Text Box 17">
          <a:extLst>
            <a:ext uri="{FF2B5EF4-FFF2-40B4-BE49-F238E27FC236}">
              <a16:creationId xmlns:a16="http://schemas.microsoft.com/office/drawing/2014/main" id="{141B31C4-96E7-4D65-934A-D0A994280B5B}"/>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77" name="Text Box 18">
          <a:extLst>
            <a:ext uri="{FF2B5EF4-FFF2-40B4-BE49-F238E27FC236}">
              <a16:creationId xmlns:a16="http://schemas.microsoft.com/office/drawing/2014/main" id="{02E7DA53-D426-48E3-9C43-A9AA5E98AE9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78" name="Text Box 19">
          <a:extLst>
            <a:ext uri="{FF2B5EF4-FFF2-40B4-BE49-F238E27FC236}">
              <a16:creationId xmlns:a16="http://schemas.microsoft.com/office/drawing/2014/main" id="{DB4B2EE0-AFB5-41B2-BD2B-DFBF664B5771}"/>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79" name="Text Box 16">
          <a:extLst>
            <a:ext uri="{FF2B5EF4-FFF2-40B4-BE49-F238E27FC236}">
              <a16:creationId xmlns:a16="http://schemas.microsoft.com/office/drawing/2014/main" id="{B4A62FF8-50F6-4FD2-BF79-F8362164416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80" name="Text Box 17">
          <a:extLst>
            <a:ext uri="{FF2B5EF4-FFF2-40B4-BE49-F238E27FC236}">
              <a16:creationId xmlns:a16="http://schemas.microsoft.com/office/drawing/2014/main" id="{93E2314C-7323-4475-B67B-3E74939E86D5}"/>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81" name="Text Box 18">
          <a:extLst>
            <a:ext uri="{FF2B5EF4-FFF2-40B4-BE49-F238E27FC236}">
              <a16:creationId xmlns:a16="http://schemas.microsoft.com/office/drawing/2014/main" id="{375DD61B-534B-4E19-94D0-BEDA9ACC97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82" name="Text Box 19">
          <a:extLst>
            <a:ext uri="{FF2B5EF4-FFF2-40B4-BE49-F238E27FC236}">
              <a16:creationId xmlns:a16="http://schemas.microsoft.com/office/drawing/2014/main" id="{CFFF4BD0-3C2F-4673-8CC6-3461A88D5E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83" name="Text Box 16">
          <a:extLst>
            <a:ext uri="{FF2B5EF4-FFF2-40B4-BE49-F238E27FC236}">
              <a16:creationId xmlns:a16="http://schemas.microsoft.com/office/drawing/2014/main" id="{141EA8A2-B56B-4B5C-A531-0B549996DCD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84" name="Text Box 17">
          <a:extLst>
            <a:ext uri="{FF2B5EF4-FFF2-40B4-BE49-F238E27FC236}">
              <a16:creationId xmlns:a16="http://schemas.microsoft.com/office/drawing/2014/main" id="{E4FECC78-18CB-4AF8-B173-92218941875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85" name="Text Box 18">
          <a:extLst>
            <a:ext uri="{FF2B5EF4-FFF2-40B4-BE49-F238E27FC236}">
              <a16:creationId xmlns:a16="http://schemas.microsoft.com/office/drawing/2014/main" id="{2E816022-45E0-4295-ABA3-F3A813CD34C2}"/>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86" name="Text Box 19">
          <a:extLst>
            <a:ext uri="{FF2B5EF4-FFF2-40B4-BE49-F238E27FC236}">
              <a16:creationId xmlns:a16="http://schemas.microsoft.com/office/drawing/2014/main" id="{E98BDACE-C652-47C8-9214-D42FD9E1BE5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87" name="Text Box 16">
          <a:extLst>
            <a:ext uri="{FF2B5EF4-FFF2-40B4-BE49-F238E27FC236}">
              <a16:creationId xmlns:a16="http://schemas.microsoft.com/office/drawing/2014/main" id="{7C3F7369-2C84-4FDC-8EC9-208ED91EB8A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88" name="Text Box 17">
          <a:extLst>
            <a:ext uri="{FF2B5EF4-FFF2-40B4-BE49-F238E27FC236}">
              <a16:creationId xmlns:a16="http://schemas.microsoft.com/office/drawing/2014/main" id="{E3865A9B-4592-4AC3-962D-7147424274A4}"/>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89" name="Text Box 18">
          <a:extLst>
            <a:ext uri="{FF2B5EF4-FFF2-40B4-BE49-F238E27FC236}">
              <a16:creationId xmlns:a16="http://schemas.microsoft.com/office/drawing/2014/main" id="{75FBE134-1E20-44B3-B90A-1A3ADC9D09D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0" name="Text Box 16">
          <a:extLst>
            <a:ext uri="{FF2B5EF4-FFF2-40B4-BE49-F238E27FC236}">
              <a16:creationId xmlns:a16="http://schemas.microsoft.com/office/drawing/2014/main" id="{7977C0CD-E02F-40CA-B0A7-A5143939662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1" name="Text Box 17">
          <a:extLst>
            <a:ext uri="{FF2B5EF4-FFF2-40B4-BE49-F238E27FC236}">
              <a16:creationId xmlns:a16="http://schemas.microsoft.com/office/drawing/2014/main" id="{E4746C12-94AE-4910-9AF1-1917D01FF604}"/>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2" name="Text Box 18">
          <a:extLst>
            <a:ext uri="{FF2B5EF4-FFF2-40B4-BE49-F238E27FC236}">
              <a16:creationId xmlns:a16="http://schemas.microsoft.com/office/drawing/2014/main" id="{FE9F88CE-028F-45F4-AE11-AD6E0AECF277}"/>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3" name="Text Box 19">
          <a:extLst>
            <a:ext uri="{FF2B5EF4-FFF2-40B4-BE49-F238E27FC236}">
              <a16:creationId xmlns:a16="http://schemas.microsoft.com/office/drawing/2014/main" id="{FC91F483-0A9B-4512-98F0-E33E9854D89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4" name="Text Box 16">
          <a:extLst>
            <a:ext uri="{FF2B5EF4-FFF2-40B4-BE49-F238E27FC236}">
              <a16:creationId xmlns:a16="http://schemas.microsoft.com/office/drawing/2014/main" id="{E6CD86CF-278A-4464-B33A-E12AEE6A56B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5" name="Text Box 17">
          <a:extLst>
            <a:ext uri="{FF2B5EF4-FFF2-40B4-BE49-F238E27FC236}">
              <a16:creationId xmlns:a16="http://schemas.microsoft.com/office/drawing/2014/main" id="{9D78BE41-E7B2-4A3B-94FE-562D33A3AE5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6" name="Text Box 18">
          <a:extLst>
            <a:ext uri="{FF2B5EF4-FFF2-40B4-BE49-F238E27FC236}">
              <a16:creationId xmlns:a16="http://schemas.microsoft.com/office/drawing/2014/main" id="{87A3A99D-81F0-471F-B86D-2190D6ED8F2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7" name="Text Box 19">
          <a:extLst>
            <a:ext uri="{FF2B5EF4-FFF2-40B4-BE49-F238E27FC236}">
              <a16:creationId xmlns:a16="http://schemas.microsoft.com/office/drawing/2014/main" id="{11B333B5-62CD-4E16-BDF0-EB958BB70E8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98" name="Text Box 16">
          <a:extLst>
            <a:ext uri="{FF2B5EF4-FFF2-40B4-BE49-F238E27FC236}">
              <a16:creationId xmlns:a16="http://schemas.microsoft.com/office/drawing/2014/main" id="{067D55A0-99E0-4C7D-91C4-10FF650EEF7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99" name="Text Box 17">
          <a:extLst>
            <a:ext uri="{FF2B5EF4-FFF2-40B4-BE49-F238E27FC236}">
              <a16:creationId xmlns:a16="http://schemas.microsoft.com/office/drawing/2014/main" id="{1C8EF16F-06A4-4F8E-95B5-E0F99D50682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00" name="Text Box 18">
          <a:extLst>
            <a:ext uri="{FF2B5EF4-FFF2-40B4-BE49-F238E27FC236}">
              <a16:creationId xmlns:a16="http://schemas.microsoft.com/office/drawing/2014/main" id="{BDF4FC23-2802-4BD4-9A7C-6340CD14EED1}"/>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01" name="Text Box 19">
          <a:extLst>
            <a:ext uri="{FF2B5EF4-FFF2-40B4-BE49-F238E27FC236}">
              <a16:creationId xmlns:a16="http://schemas.microsoft.com/office/drawing/2014/main" id="{9677DAAF-822C-4967-BD77-621FF40C056F}"/>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61691"/>
    <xdr:sp macro="" textlink="">
      <xdr:nvSpPr>
        <xdr:cNvPr id="2002" name="Text Box 15">
          <a:extLst>
            <a:ext uri="{FF2B5EF4-FFF2-40B4-BE49-F238E27FC236}">
              <a16:creationId xmlns:a16="http://schemas.microsoft.com/office/drawing/2014/main" id="{5DE0DE75-008D-4381-AD51-7306E1A007BB}"/>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03" name="Text Box 16">
          <a:extLst>
            <a:ext uri="{FF2B5EF4-FFF2-40B4-BE49-F238E27FC236}">
              <a16:creationId xmlns:a16="http://schemas.microsoft.com/office/drawing/2014/main" id="{7CEF36F7-E808-4402-8F9B-AB118A36321A}"/>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04" name="Text Box 17">
          <a:extLst>
            <a:ext uri="{FF2B5EF4-FFF2-40B4-BE49-F238E27FC236}">
              <a16:creationId xmlns:a16="http://schemas.microsoft.com/office/drawing/2014/main" id="{E8F39DCA-754F-41B9-9B63-0002A33D239C}"/>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05" name="Text Box 18">
          <a:extLst>
            <a:ext uri="{FF2B5EF4-FFF2-40B4-BE49-F238E27FC236}">
              <a16:creationId xmlns:a16="http://schemas.microsoft.com/office/drawing/2014/main" id="{1630D565-D79B-411F-A941-63B4E2680A37}"/>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06" name="Text Box 19">
          <a:extLst>
            <a:ext uri="{FF2B5EF4-FFF2-40B4-BE49-F238E27FC236}">
              <a16:creationId xmlns:a16="http://schemas.microsoft.com/office/drawing/2014/main" id="{3894C0BE-D616-466E-B049-D718F2E08A94}"/>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2007" name="Text Box 15">
          <a:extLst>
            <a:ext uri="{FF2B5EF4-FFF2-40B4-BE49-F238E27FC236}">
              <a16:creationId xmlns:a16="http://schemas.microsoft.com/office/drawing/2014/main" id="{74A3770A-CEC5-4C7D-8FC5-C23E4CE5B73C}"/>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2008" name="Text Box 16">
          <a:extLst>
            <a:ext uri="{FF2B5EF4-FFF2-40B4-BE49-F238E27FC236}">
              <a16:creationId xmlns:a16="http://schemas.microsoft.com/office/drawing/2014/main" id="{C7C22862-7FF9-47EE-8943-B0944D077791}"/>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2009" name="Text Box 17">
          <a:extLst>
            <a:ext uri="{FF2B5EF4-FFF2-40B4-BE49-F238E27FC236}">
              <a16:creationId xmlns:a16="http://schemas.microsoft.com/office/drawing/2014/main" id="{4680BAC4-4424-423D-BC2C-D6631D5FDD52}"/>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2010" name="Text Box 18">
          <a:extLst>
            <a:ext uri="{FF2B5EF4-FFF2-40B4-BE49-F238E27FC236}">
              <a16:creationId xmlns:a16="http://schemas.microsoft.com/office/drawing/2014/main" id="{641C5FCF-7676-471B-AB82-3FE7DE20A84E}"/>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2011" name="Text Box 19">
          <a:extLst>
            <a:ext uri="{FF2B5EF4-FFF2-40B4-BE49-F238E27FC236}">
              <a16:creationId xmlns:a16="http://schemas.microsoft.com/office/drawing/2014/main" id="{4E263BB1-7808-45CF-9FE6-6A3FBDDCD399}"/>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504825</xdr:rowOff>
    </xdr:from>
    <xdr:ext cx="95250" cy="442269"/>
    <xdr:sp macro="" textlink="">
      <xdr:nvSpPr>
        <xdr:cNvPr id="2012" name="Text Box 15">
          <a:extLst>
            <a:ext uri="{FF2B5EF4-FFF2-40B4-BE49-F238E27FC236}">
              <a16:creationId xmlns:a16="http://schemas.microsoft.com/office/drawing/2014/main" id="{42904C1D-8515-4254-8005-B69A77798AD7}"/>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014"/>
    <xdr:sp macro="" textlink="">
      <xdr:nvSpPr>
        <xdr:cNvPr id="2013" name="Text Box 15">
          <a:extLst>
            <a:ext uri="{FF2B5EF4-FFF2-40B4-BE49-F238E27FC236}">
              <a16:creationId xmlns:a16="http://schemas.microsoft.com/office/drawing/2014/main" id="{3E80D04A-5B6F-4A7A-8F84-D1803C296D3C}"/>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14" name="Text Box 16">
          <a:extLst>
            <a:ext uri="{FF2B5EF4-FFF2-40B4-BE49-F238E27FC236}">
              <a16:creationId xmlns:a16="http://schemas.microsoft.com/office/drawing/2014/main" id="{88F5CC5D-0183-4499-BAFC-5D4365B2D958}"/>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15" name="Text Box 17">
          <a:extLst>
            <a:ext uri="{FF2B5EF4-FFF2-40B4-BE49-F238E27FC236}">
              <a16:creationId xmlns:a16="http://schemas.microsoft.com/office/drawing/2014/main" id="{B4FD854B-8033-4E4B-9DA2-B11F5393D01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16" name="Text Box 18">
          <a:extLst>
            <a:ext uri="{FF2B5EF4-FFF2-40B4-BE49-F238E27FC236}">
              <a16:creationId xmlns:a16="http://schemas.microsoft.com/office/drawing/2014/main" id="{D588D3E1-B6A9-4A9A-8020-E0D3E0D9D7AE}"/>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17" name="Text Box 19">
          <a:extLst>
            <a:ext uri="{FF2B5EF4-FFF2-40B4-BE49-F238E27FC236}">
              <a16:creationId xmlns:a16="http://schemas.microsoft.com/office/drawing/2014/main" id="{B9D2CE59-7906-4038-97E2-B78A2C0A1A7A}"/>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2018" name="Text Box 15">
          <a:extLst>
            <a:ext uri="{FF2B5EF4-FFF2-40B4-BE49-F238E27FC236}">
              <a16:creationId xmlns:a16="http://schemas.microsoft.com/office/drawing/2014/main" id="{E63C86F6-20D9-4FE8-A68A-B1FCFE2EAF03}"/>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2019" name="Text Box 15">
          <a:extLst>
            <a:ext uri="{FF2B5EF4-FFF2-40B4-BE49-F238E27FC236}">
              <a16:creationId xmlns:a16="http://schemas.microsoft.com/office/drawing/2014/main" id="{048CF4B0-82E3-4F28-A30C-AEE0AA0A696F}"/>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2020" name="Text Box 15">
          <a:extLst>
            <a:ext uri="{FF2B5EF4-FFF2-40B4-BE49-F238E27FC236}">
              <a16:creationId xmlns:a16="http://schemas.microsoft.com/office/drawing/2014/main" id="{7C9BE3EC-D189-427D-9089-12F9D89A4EAC}"/>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21" name="Text Box 16">
          <a:extLst>
            <a:ext uri="{FF2B5EF4-FFF2-40B4-BE49-F238E27FC236}">
              <a16:creationId xmlns:a16="http://schemas.microsoft.com/office/drawing/2014/main" id="{47C302B6-DEBB-4D3F-AFA9-97F49C8BFB81}"/>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22" name="Text Box 17">
          <a:extLst>
            <a:ext uri="{FF2B5EF4-FFF2-40B4-BE49-F238E27FC236}">
              <a16:creationId xmlns:a16="http://schemas.microsoft.com/office/drawing/2014/main" id="{BB8F0195-D65A-4C18-9FD9-447833033DB2}"/>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23" name="Text Box 18">
          <a:extLst>
            <a:ext uri="{FF2B5EF4-FFF2-40B4-BE49-F238E27FC236}">
              <a16:creationId xmlns:a16="http://schemas.microsoft.com/office/drawing/2014/main" id="{B09E62AD-A188-4556-929D-C8CE26044253}"/>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213632"/>
    <xdr:sp macro="" textlink="">
      <xdr:nvSpPr>
        <xdr:cNvPr id="2024" name="Text Box 15">
          <a:extLst>
            <a:ext uri="{FF2B5EF4-FFF2-40B4-BE49-F238E27FC236}">
              <a16:creationId xmlns:a16="http://schemas.microsoft.com/office/drawing/2014/main" id="{B9C41AF6-77C9-4C52-9573-032A92CE240C}"/>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5" name="Text Box 16">
          <a:extLst>
            <a:ext uri="{FF2B5EF4-FFF2-40B4-BE49-F238E27FC236}">
              <a16:creationId xmlns:a16="http://schemas.microsoft.com/office/drawing/2014/main" id="{D368BB19-5C8D-4F0A-B0CD-C4D3908DD57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6" name="Text Box 17">
          <a:extLst>
            <a:ext uri="{FF2B5EF4-FFF2-40B4-BE49-F238E27FC236}">
              <a16:creationId xmlns:a16="http://schemas.microsoft.com/office/drawing/2014/main" id="{758C3A2A-6A22-4F81-8FB4-6A767429DE49}"/>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7" name="Text Box 18">
          <a:extLst>
            <a:ext uri="{FF2B5EF4-FFF2-40B4-BE49-F238E27FC236}">
              <a16:creationId xmlns:a16="http://schemas.microsoft.com/office/drawing/2014/main" id="{F7195DF1-215F-45C8-B853-FFF4189CDE0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8" name="Text Box 19">
          <a:extLst>
            <a:ext uri="{FF2B5EF4-FFF2-40B4-BE49-F238E27FC236}">
              <a16:creationId xmlns:a16="http://schemas.microsoft.com/office/drawing/2014/main" id="{8B7CFE95-A3F3-4778-AA07-7C30AD00836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9" name="Text Box 16">
          <a:extLst>
            <a:ext uri="{FF2B5EF4-FFF2-40B4-BE49-F238E27FC236}">
              <a16:creationId xmlns:a16="http://schemas.microsoft.com/office/drawing/2014/main" id="{12A832BF-5DAF-416C-B01F-FD9EF4229AA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30" name="Text Box 17">
          <a:extLst>
            <a:ext uri="{FF2B5EF4-FFF2-40B4-BE49-F238E27FC236}">
              <a16:creationId xmlns:a16="http://schemas.microsoft.com/office/drawing/2014/main" id="{FAED005C-C690-4431-9EEA-B1EE44C7E4F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31" name="Text Box 18">
          <a:extLst>
            <a:ext uri="{FF2B5EF4-FFF2-40B4-BE49-F238E27FC236}">
              <a16:creationId xmlns:a16="http://schemas.microsoft.com/office/drawing/2014/main" id="{F2FE8110-70C5-4403-9FB0-2716178506A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32" name="Text Box 19">
          <a:extLst>
            <a:ext uri="{FF2B5EF4-FFF2-40B4-BE49-F238E27FC236}">
              <a16:creationId xmlns:a16="http://schemas.microsoft.com/office/drawing/2014/main" id="{58017549-91D3-4917-90E1-01016967F2F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33" name="Text Box 16">
          <a:extLst>
            <a:ext uri="{FF2B5EF4-FFF2-40B4-BE49-F238E27FC236}">
              <a16:creationId xmlns:a16="http://schemas.microsoft.com/office/drawing/2014/main" id="{E0FEEC05-1BEA-4FDE-A541-E311257E4576}"/>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34" name="Text Box 17">
          <a:extLst>
            <a:ext uri="{FF2B5EF4-FFF2-40B4-BE49-F238E27FC236}">
              <a16:creationId xmlns:a16="http://schemas.microsoft.com/office/drawing/2014/main" id="{E3301446-58F9-4EF5-B6C2-F40316A6A71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35" name="Text Box 18">
          <a:extLst>
            <a:ext uri="{FF2B5EF4-FFF2-40B4-BE49-F238E27FC236}">
              <a16:creationId xmlns:a16="http://schemas.microsoft.com/office/drawing/2014/main" id="{B4DC48CC-175C-49EC-B244-49612F4AEFA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36" name="Text Box 19">
          <a:extLst>
            <a:ext uri="{FF2B5EF4-FFF2-40B4-BE49-F238E27FC236}">
              <a16:creationId xmlns:a16="http://schemas.microsoft.com/office/drawing/2014/main" id="{9E497805-417D-4E3F-B531-9C7D61AFE987}"/>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37" name="Text Box 16">
          <a:extLst>
            <a:ext uri="{FF2B5EF4-FFF2-40B4-BE49-F238E27FC236}">
              <a16:creationId xmlns:a16="http://schemas.microsoft.com/office/drawing/2014/main" id="{A5ABDF4C-EF42-4127-B4E7-601A8B3498C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38" name="Text Box 17">
          <a:extLst>
            <a:ext uri="{FF2B5EF4-FFF2-40B4-BE49-F238E27FC236}">
              <a16:creationId xmlns:a16="http://schemas.microsoft.com/office/drawing/2014/main" id="{1DD5F80E-38C5-4D87-B522-5FAF710F26AA}"/>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39" name="Text Box 18">
          <a:extLst>
            <a:ext uri="{FF2B5EF4-FFF2-40B4-BE49-F238E27FC236}">
              <a16:creationId xmlns:a16="http://schemas.microsoft.com/office/drawing/2014/main" id="{3F233B32-3530-4EF4-BA0F-3E0837E09D1C}"/>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40" name="Text Box 19">
          <a:extLst>
            <a:ext uri="{FF2B5EF4-FFF2-40B4-BE49-F238E27FC236}">
              <a16:creationId xmlns:a16="http://schemas.microsoft.com/office/drawing/2014/main" id="{EB33487D-4B76-4A33-A448-A72BF302798D}"/>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41" name="Text Box 16">
          <a:extLst>
            <a:ext uri="{FF2B5EF4-FFF2-40B4-BE49-F238E27FC236}">
              <a16:creationId xmlns:a16="http://schemas.microsoft.com/office/drawing/2014/main" id="{BAF3A338-6A31-48D8-8F3F-8B2709DB913E}"/>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42" name="Text Box 17">
          <a:extLst>
            <a:ext uri="{FF2B5EF4-FFF2-40B4-BE49-F238E27FC236}">
              <a16:creationId xmlns:a16="http://schemas.microsoft.com/office/drawing/2014/main" id="{EE5CC6E0-9615-4D73-8CC6-8BCE216AF19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43" name="Text Box 18">
          <a:extLst>
            <a:ext uri="{FF2B5EF4-FFF2-40B4-BE49-F238E27FC236}">
              <a16:creationId xmlns:a16="http://schemas.microsoft.com/office/drawing/2014/main" id="{358E535E-27F5-418F-A4B0-3CB61B7FBB06}"/>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44" name="Text Box 19">
          <a:extLst>
            <a:ext uri="{FF2B5EF4-FFF2-40B4-BE49-F238E27FC236}">
              <a16:creationId xmlns:a16="http://schemas.microsoft.com/office/drawing/2014/main" id="{48DE74DF-054C-4376-BC38-E02A1B1BF522}"/>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45" name="Text Box 16">
          <a:extLst>
            <a:ext uri="{FF2B5EF4-FFF2-40B4-BE49-F238E27FC236}">
              <a16:creationId xmlns:a16="http://schemas.microsoft.com/office/drawing/2014/main" id="{73E7206C-C282-4951-9757-F0A68194299E}"/>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46" name="Text Box 17">
          <a:extLst>
            <a:ext uri="{FF2B5EF4-FFF2-40B4-BE49-F238E27FC236}">
              <a16:creationId xmlns:a16="http://schemas.microsoft.com/office/drawing/2014/main" id="{0053A3BE-388D-44B1-9874-EBB542BCF2C9}"/>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47" name="Text Box 18">
          <a:extLst>
            <a:ext uri="{FF2B5EF4-FFF2-40B4-BE49-F238E27FC236}">
              <a16:creationId xmlns:a16="http://schemas.microsoft.com/office/drawing/2014/main" id="{56154AA5-5704-4714-B9CC-A3E6D0E0E422}"/>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48" name="Text Box 19">
          <a:extLst>
            <a:ext uri="{FF2B5EF4-FFF2-40B4-BE49-F238E27FC236}">
              <a16:creationId xmlns:a16="http://schemas.microsoft.com/office/drawing/2014/main" id="{ABB3F15F-94D1-4A78-9B23-72782DE54A3C}"/>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49" name="Text Box 16">
          <a:extLst>
            <a:ext uri="{FF2B5EF4-FFF2-40B4-BE49-F238E27FC236}">
              <a16:creationId xmlns:a16="http://schemas.microsoft.com/office/drawing/2014/main" id="{3600B5BD-6DA7-4F30-BA43-57A89EE7C3A6}"/>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50" name="Text Box 17">
          <a:extLst>
            <a:ext uri="{FF2B5EF4-FFF2-40B4-BE49-F238E27FC236}">
              <a16:creationId xmlns:a16="http://schemas.microsoft.com/office/drawing/2014/main" id="{CFE04954-5BC8-4092-A4ED-7361D64F8BA5}"/>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51" name="Text Box 18">
          <a:extLst>
            <a:ext uri="{FF2B5EF4-FFF2-40B4-BE49-F238E27FC236}">
              <a16:creationId xmlns:a16="http://schemas.microsoft.com/office/drawing/2014/main" id="{5E5C98FE-D92B-48F4-BA83-ECE175792F8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2" name="Text Box 16">
          <a:extLst>
            <a:ext uri="{FF2B5EF4-FFF2-40B4-BE49-F238E27FC236}">
              <a16:creationId xmlns:a16="http://schemas.microsoft.com/office/drawing/2014/main" id="{82933A50-2EF4-420C-A088-8FA95962E68D}"/>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3" name="Text Box 17">
          <a:extLst>
            <a:ext uri="{FF2B5EF4-FFF2-40B4-BE49-F238E27FC236}">
              <a16:creationId xmlns:a16="http://schemas.microsoft.com/office/drawing/2014/main" id="{5E649CC8-6E43-40BF-BC2A-166CF0EDDAB1}"/>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4" name="Text Box 18">
          <a:extLst>
            <a:ext uri="{FF2B5EF4-FFF2-40B4-BE49-F238E27FC236}">
              <a16:creationId xmlns:a16="http://schemas.microsoft.com/office/drawing/2014/main" id="{E57C8952-31CB-4A25-8ECB-1B2D1EAC9226}"/>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5" name="Text Box 19">
          <a:extLst>
            <a:ext uri="{FF2B5EF4-FFF2-40B4-BE49-F238E27FC236}">
              <a16:creationId xmlns:a16="http://schemas.microsoft.com/office/drawing/2014/main" id="{1947C24C-ACDD-49B9-9B0B-8C38ED4EE69B}"/>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6" name="Text Box 16">
          <a:extLst>
            <a:ext uri="{FF2B5EF4-FFF2-40B4-BE49-F238E27FC236}">
              <a16:creationId xmlns:a16="http://schemas.microsoft.com/office/drawing/2014/main" id="{999D1147-5E62-43DF-BD03-F1F76B537B3E}"/>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7" name="Text Box 17">
          <a:extLst>
            <a:ext uri="{FF2B5EF4-FFF2-40B4-BE49-F238E27FC236}">
              <a16:creationId xmlns:a16="http://schemas.microsoft.com/office/drawing/2014/main" id="{F810D755-837B-44AF-B2CE-0D5E906E4888}"/>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8" name="Text Box 18">
          <a:extLst>
            <a:ext uri="{FF2B5EF4-FFF2-40B4-BE49-F238E27FC236}">
              <a16:creationId xmlns:a16="http://schemas.microsoft.com/office/drawing/2014/main" id="{5F6C527D-A29D-4871-B6A1-55B557D7FB6A}"/>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9" name="Text Box 19">
          <a:extLst>
            <a:ext uri="{FF2B5EF4-FFF2-40B4-BE49-F238E27FC236}">
              <a16:creationId xmlns:a16="http://schemas.microsoft.com/office/drawing/2014/main" id="{990B10BD-0A27-414D-ADA0-2F2014364A25}"/>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0" name="Text Box 16">
          <a:extLst>
            <a:ext uri="{FF2B5EF4-FFF2-40B4-BE49-F238E27FC236}">
              <a16:creationId xmlns:a16="http://schemas.microsoft.com/office/drawing/2014/main" id="{02019371-BEB0-4D47-A6C3-610F3CB84681}"/>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1" name="Text Box 17">
          <a:extLst>
            <a:ext uri="{FF2B5EF4-FFF2-40B4-BE49-F238E27FC236}">
              <a16:creationId xmlns:a16="http://schemas.microsoft.com/office/drawing/2014/main" id="{3F66256C-05EC-4F72-937E-F9D630A4D819}"/>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2" name="Text Box 18">
          <a:extLst>
            <a:ext uri="{FF2B5EF4-FFF2-40B4-BE49-F238E27FC236}">
              <a16:creationId xmlns:a16="http://schemas.microsoft.com/office/drawing/2014/main" id="{F09D3A19-FB8F-4677-AEE9-2D06B438B0C8}"/>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3" name="Text Box 19">
          <a:extLst>
            <a:ext uri="{FF2B5EF4-FFF2-40B4-BE49-F238E27FC236}">
              <a16:creationId xmlns:a16="http://schemas.microsoft.com/office/drawing/2014/main" id="{0E9F84A0-F9E5-4313-878F-3C8757AE429A}"/>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4" name="Text Box 16">
          <a:extLst>
            <a:ext uri="{FF2B5EF4-FFF2-40B4-BE49-F238E27FC236}">
              <a16:creationId xmlns:a16="http://schemas.microsoft.com/office/drawing/2014/main" id="{1C1601B3-3F26-42E7-A4F0-3A4C5650F63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5" name="Text Box 17">
          <a:extLst>
            <a:ext uri="{FF2B5EF4-FFF2-40B4-BE49-F238E27FC236}">
              <a16:creationId xmlns:a16="http://schemas.microsoft.com/office/drawing/2014/main" id="{EF3D256B-4169-471E-B06F-88CF4E0460D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6" name="Text Box 18">
          <a:extLst>
            <a:ext uri="{FF2B5EF4-FFF2-40B4-BE49-F238E27FC236}">
              <a16:creationId xmlns:a16="http://schemas.microsoft.com/office/drawing/2014/main" id="{C76707ED-629F-44E5-9313-96A2FC6A7F2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7" name="Text Box 19">
          <a:extLst>
            <a:ext uri="{FF2B5EF4-FFF2-40B4-BE49-F238E27FC236}">
              <a16:creationId xmlns:a16="http://schemas.microsoft.com/office/drawing/2014/main" id="{E2C1DC00-3751-4388-A87B-59DAD906D01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11</xdr:row>
      <xdr:rowOff>0</xdr:rowOff>
    </xdr:from>
    <xdr:ext cx="95250" cy="171450"/>
    <xdr:sp macro="" textlink="">
      <xdr:nvSpPr>
        <xdr:cNvPr id="2068" name="Text Box 16">
          <a:extLst>
            <a:ext uri="{FF2B5EF4-FFF2-40B4-BE49-F238E27FC236}">
              <a16:creationId xmlns:a16="http://schemas.microsoft.com/office/drawing/2014/main" id="{B9D0C28C-1EAA-4D6A-8156-55C4C5F5BD5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11</xdr:row>
      <xdr:rowOff>0</xdr:rowOff>
    </xdr:from>
    <xdr:ext cx="95250" cy="171450"/>
    <xdr:sp macro="" textlink="">
      <xdr:nvSpPr>
        <xdr:cNvPr id="2069" name="Text Box 17">
          <a:extLst>
            <a:ext uri="{FF2B5EF4-FFF2-40B4-BE49-F238E27FC236}">
              <a16:creationId xmlns:a16="http://schemas.microsoft.com/office/drawing/2014/main" id="{587B711C-439B-4500-835F-86C219F981B7}"/>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11</xdr:row>
      <xdr:rowOff>0</xdr:rowOff>
    </xdr:from>
    <xdr:ext cx="95250" cy="171450"/>
    <xdr:sp macro="" textlink="">
      <xdr:nvSpPr>
        <xdr:cNvPr id="2070" name="Text Box 18">
          <a:extLst>
            <a:ext uri="{FF2B5EF4-FFF2-40B4-BE49-F238E27FC236}">
              <a16:creationId xmlns:a16="http://schemas.microsoft.com/office/drawing/2014/main" id="{294BB2BF-4E9B-49CC-AD8C-DBC823EE6AD3}"/>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11</xdr:row>
      <xdr:rowOff>0</xdr:rowOff>
    </xdr:from>
    <xdr:ext cx="95250" cy="171450"/>
    <xdr:sp macro="" textlink="">
      <xdr:nvSpPr>
        <xdr:cNvPr id="2071" name="Text Box 19">
          <a:extLst>
            <a:ext uri="{FF2B5EF4-FFF2-40B4-BE49-F238E27FC236}">
              <a16:creationId xmlns:a16="http://schemas.microsoft.com/office/drawing/2014/main" id="{2D6ADB9A-2FD9-4C2E-B5BA-0708C9FEB26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444014"/>
    <xdr:sp macro="" textlink="">
      <xdr:nvSpPr>
        <xdr:cNvPr id="2072" name="Text Box 15">
          <a:extLst>
            <a:ext uri="{FF2B5EF4-FFF2-40B4-BE49-F238E27FC236}">
              <a16:creationId xmlns:a16="http://schemas.microsoft.com/office/drawing/2014/main" id="{CD08218A-4CCE-4E51-B67B-81CD0BEACBD2}"/>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3" name="Text Box 16">
          <a:extLst>
            <a:ext uri="{FF2B5EF4-FFF2-40B4-BE49-F238E27FC236}">
              <a16:creationId xmlns:a16="http://schemas.microsoft.com/office/drawing/2014/main" id="{C00A8BC3-8753-4425-9667-4138A937C1FB}"/>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4" name="Text Box 17">
          <a:extLst>
            <a:ext uri="{FF2B5EF4-FFF2-40B4-BE49-F238E27FC236}">
              <a16:creationId xmlns:a16="http://schemas.microsoft.com/office/drawing/2014/main" id="{673CCB3B-D699-4B1D-8981-2A99779B5552}"/>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5" name="Text Box 18">
          <a:extLst>
            <a:ext uri="{FF2B5EF4-FFF2-40B4-BE49-F238E27FC236}">
              <a16:creationId xmlns:a16="http://schemas.microsoft.com/office/drawing/2014/main" id="{33DD79ED-3B4E-4B53-A358-FDD2018823F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6" name="Text Box 19">
          <a:extLst>
            <a:ext uri="{FF2B5EF4-FFF2-40B4-BE49-F238E27FC236}">
              <a16:creationId xmlns:a16="http://schemas.microsoft.com/office/drawing/2014/main" id="{C91BE8E2-B7C2-4086-9168-E25C09A2295F}"/>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77" name="Text Box 16">
          <a:extLst>
            <a:ext uri="{FF2B5EF4-FFF2-40B4-BE49-F238E27FC236}">
              <a16:creationId xmlns:a16="http://schemas.microsoft.com/office/drawing/2014/main" id="{7D7E4E74-1B42-400C-AA08-FAF3D193E567}"/>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78" name="Text Box 17">
          <a:extLst>
            <a:ext uri="{FF2B5EF4-FFF2-40B4-BE49-F238E27FC236}">
              <a16:creationId xmlns:a16="http://schemas.microsoft.com/office/drawing/2014/main" id="{C46C33DD-9509-4342-98F1-20B3E0F7990E}"/>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14</xdr:row>
      <xdr:rowOff>15875</xdr:rowOff>
    </xdr:from>
    <xdr:ext cx="95250" cy="171450"/>
    <xdr:sp macro="" textlink="">
      <xdr:nvSpPr>
        <xdr:cNvPr id="2079" name="Text Box 18">
          <a:extLst>
            <a:ext uri="{FF2B5EF4-FFF2-40B4-BE49-F238E27FC236}">
              <a16:creationId xmlns:a16="http://schemas.microsoft.com/office/drawing/2014/main" id="{EF2DB186-9C5B-4975-96B4-F2F50B1414A4}"/>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0" name="Text Box 16">
          <a:extLst>
            <a:ext uri="{FF2B5EF4-FFF2-40B4-BE49-F238E27FC236}">
              <a16:creationId xmlns:a16="http://schemas.microsoft.com/office/drawing/2014/main" id="{6C64C876-6E8D-4D50-8687-AFEEEC827691}"/>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1" name="Text Box 17">
          <a:extLst>
            <a:ext uri="{FF2B5EF4-FFF2-40B4-BE49-F238E27FC236}">
              <a16:creationId xmlns:a16="http://schemas.microsoft.com/office/drawing/2014/main" id="{8AE9877E-EA08-4490-BCBB-9E151FC015B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2" name="Text Box 18">
          <a:extLst>
            <a:ext uri="{FF2B5EF4-FFF2-40B4-BE49-F238E27FC236}">
              <a16:creationId xmlns:a16="http://schemas.microsoft.com/office/drawing/2014/main" id="{3CEAD47E-DDB4-4E15-954B-5D5654FC8429}"/>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3" name="Text Box 19">
          <a:extLst>
            <a:ext uri="{FF2B5EF4-FFF2-40B4-BE49-F238E27FC236}">
              <a16:creationId xmlns:a16="http://schemas.microsoft.com/office/drawing/2014/main" id="{EF20188D-7B08-46F7-8CEE-0EB1F0C04F9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4" name="Text Box 16">
          <a:extLst>
            <a:ext uri="{FF2B5EF4-FFF2-40B4-BE49-F238E27FC236}">
              <a16:creationId xmlns:a16="http://schemas.microsoft.com/office/drawing/2014/main" id="{6B3AB85E-A6A5-48C0-9BE1-894CF5E4C2A2}"/>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56743"/>
    <xdr:sp macro="" textlink="">
      <xdr:nvSpPr>
        <xdr:cNvPr id="2145" name="Text Box 15">
          <a:extLst>
            <a:ext uri="{FF2B5EF4-FFF2-40B4-BE49-F238E27FC236}">
              <a16:creationId xmlns:a16="http://schemas.microsoft.com/office/drawing/2014/main" id="{D70D1AF7-E4AC-48F5-9476-210A397751D8}"/>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442269"/>
    <xdr:sp macro="" textlink="">
      <xdr:nvSpPr>
        <xdr:cNvPr id="2146" name="Text Box 15">
          <a:extLst>
            <a:ext uri="{FF2B5EF4-FFF2-40B4-BE49-F238E27FC236}">
              <a16:creationId xmlns:a16="http://schemas.microsoft.com/office/drawing/2014/main" id="{9A0B35F6-EED3-4E90-9539-8D9576423666}"/>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504825</xdr:rowOff>
    </xdr:from>
    <xdr:ext cx="95250" cy="442269"/>
    <xdr:sp macro="" textlink="">
      <xdr:nvSpPr>
        <xdr:cNvPr id="2147" name="Text Box 15">
          <a:extLst>
            <a:ext uri="{FF2B5EF4-FFF2-40B4-BE49-F238E27FC236}">
              <a16:creationId xmlns:a16="http://schemas.microsoft.com/office/drawing/2014/main" id="{5234E349-CEAE-472C-8C54-B0BBFAE13C7B}"/>
            </a:ext>
          </a:extLst>
        </xdr:cNvPr>
        <xdr:cNvSpPr txBox="1">
          <a:spLocks noChangeArrowheads="1"/>
        </xdr:cNvSpPr>
      </xdr:nvSpPr>
      <xdr:spPr bwMode="auto">
        <a:xfrm>
          <a:off x="21832455"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213632"/>
    <xdr:sp macro="" textlink="">
      <xdr:nvSpPr>
        <xdr:cNvPr id="2148" name="Text Box 15">
          <a:extLst>
            <a:ext uri="{FF2B5EF4-FFF2-40B4-BE49-F238E27FC236}">
              <a16:creationId xmlns:a16="http://schemas.microsoft.com/office/drawing/2014/main" id="{32CD0566-EBEE-476A-8B8A-FE2383F7850A}"/>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331"/>
    <xdr:sp macro="" textlink="">
      <xdr:nvSpPr>
        <xdr:cNvPr id="2149" name="Text Box 15">
          <a:extLst>
            <a:ext uri="{FF2B5EF4-FFF2-40B4-BE49-F238E27FC236}">
              <a16:creationId xmlns:a16="http://schemas.microsoft.com/office/drawing/2014/main" id="{32A465F2-CD7B-40C4-A63B-358F035ED5A5}"/>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213632"/>
    <xdr:sp macro="" textlink="">
      <xdr:nvSpPr>
        <xdr:cNvPr id="2150" name="Text Box 15">
          <a:extLst>
            <a:ext uri="{FF2B5EF4-FFF2-40B4-BE49-F238E27FC236}">
              <a16:creationId xmlns:a16="http://schemas.microsoft.com/office/drawing/2014/main" id="{85512673-BE7A-4079-B230-14E99C8BAC32}"/>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51" name="Text Box 16">
          <a:extLst>
            <a:ext uri="{FF2B5EF4-FFF2-40B4-BE49-F238E27FC236}">
              <a16:creationId xmlns:a16="http://schemas.microsoft.com/office/drawing/2014/main" id="{A7B7D3B5-021C-4063-B183-7DE2859F84D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52" name="Text Box 17">
          <a:extLst>
            <a:ext uri="{FF2B5EF4-FFF2-40B4-BE49-F238E27FC236}">
              <a16:creationId xmlns:a16="http://schemas.microsoft.com/office/drawing/2014/main" id="{120E1928-BE60-4A03-A3C0-F496D49D4CED}"/>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53" name="Text Box 18">
          <a:extLst>
            <a:ext uri="{FF2B5EF4-FFF2-40B4-BE49-F238E27FC236}">
              <a16:creationId xmlns:a16="http://schemas.microsoft.com/office/drawing/2014/main" id="{2D188C69-8E58-4016-A0C7-15F18BD339B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54" name="Text Box 19">
          <a:extLst>
            <a:ext uri="{FF2B5EF4-FFF2-40B4-BE49-F238E27FC236}">
              <a16:creationId xmlns:a16="http://schemas.microsoft.com/office/drawing/2014/main" id="{E73478F2-A34F-4BB1-A1DA-84879500008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55" name="Text Box 16">
          <a:extLst>
            <a:ext uri="{FF2B5EF4-FFF2-40B4-BE49-F238E27FC236}">
              <a16:creationId xmlns:a16="http://schemas.microsoft.com/office/drawing/2014/main" id="{972F73DC-1AFF-47E9-87CE-FB831B480556}"/>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56" name="Text Box 17">
          <a:extLst>
            <a:ext uri="{FF2B5EF4-FFF2-40B4-BE49-F238E27FC236}">
              <a16:creationId xmlns:a16="http://schemas.microsoft.com/office/drawing/2014/main" id="{31B42599-5154-493F-A440-9E9EE28A54C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57" name="Text Box 18">
          <a:extLst>
            <a:ext uri="{FF2B5EF4-FFF2-40B4-BE49-F238E27FC236}">
              <a16:creationId xmlns:a16="http://schemas.microsoft.com/office/drawing/2014/main" id="{66AB6DF7-CFBD-4D14-914A-9444CE6E4BE8}"/>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58" name="Text Box 19">
          <a:extLst>
            <a:ext uri="{FF2B5EF4-FFF2-40B4-BE49-F238E27FC236}">
              <a16:creationId xmlns:a16="http://schemas.microsoft.com/office/drawing/2014/main" id="{44DE7925-C37E-4CC1-B779-38D73D15242F}"/>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59" name="Text Box 16">
          <a:extLst>
            <a:ext uri="{FF2B5EF4-FFF2-40B4-BE49-F238E27FC236}">
              <a16:creationId xmlns:a16="http://schemas.microsoft.com/office/drawing/2014/main" id="{2306B0DA-213E-4E91-BD92-B22581EFD2E5}"/>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60" name="Text Box 17">
          <a:extLst>
            <a:ext uri="{FF2B5EF4-FFF2-40B4-BE49-F238E27FC236}">
              <a16:creationId xmlns:a16="http://schemas.microsoft.com/office/drawing/2014/main" id="{90A99B20-3726-4AC5-8A50-6F86D158F99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61" name="Text Box 18">
          <a:extLst>
            <a:ext uri="{FF2B5EF4-FFF2-40B4-BE49-F238E27FC236}">
              <a16:creationId xmlns:a16="http://schemas.microsoft.com/office/drawing/2014/main" id="{443DB5DA-FE74-4938-BC71-E993C884A85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62" name="Text Box 19">
          <a:extLst>
            <a:ext uri="{FF2B5EF4-FFF2-40B4-BE49-F238E27FC236}">
              <a16:creationId xmlns:a16="http://schemas.microsoft.com/office/drawing/2014/main" id="{1CB80CBF-4EE9-4A01-BD9A-FB3D7D7882FC}"/>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2163" name="Text Box 15">
          <a:extLst>
            <a:ext uri="{FF2B5EF4-FFF2-40B4-BE49-F238E27FC236}">
              <a16:creationId xmlns:a16="http://schemas.microsoft.com/office/drawing/2014/main" id="{0EF2068E-C38E-4F30-8549-1FFD425E49A6}"/>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64" name="Text Box 16">
          <a:extLst>
            <a:ext uri="{FF2B5EF4-FFF2-40B4-BE49-F238E27FC236}">
              <a16:creationId xmlns:a16="http://schemas.microsoft.com/office/drawing/2014/main" id="{AC07D171-124A-48EE-8081-94EA8CF008C4}"/>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65" name="Text Box 17">
          <a:extLst>
            <a:ext uri="{FF2B5EF4-FFF2-40B4-BE49-F238E27FC236}">
              <a16:creationId xmlns:a16="http://schemas.microsoft.com/office/drawing/2014/main" id="{0F445AD0-DA20-47D9-81FE-DEB957FFABA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66" name="Text Box 18">
          <a:extLst>
            <a:ext uri="{FF2B5EF4-FFF2-40B4-BE49-F238E27FC236}">
              <a16:creationId xmlns:a16="http://schemas.microsoft.com/office/drawing/2014/main" id="{684C9C9E-11C3-4EF5-B8BB-2EDAA05D44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67" name="Text Box 19">
          <a:extLst>
            <a:ext uri="{FF2B5EF4-FFF2-40B4-BE49-F238E27FC236}">
              <a16:creationId xmlns:a16="http://schemas.microsoft.com/office/drawing/2014/main" id="{9DAAE30E-D09F-4C46-8370-210D3F362DB9}"/>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504825</xdr:rowOff>
    </xdr:from>
    <xdr:ext cx="95250" cy="442269"/>
    <xdr:sp macro="" textlink="">
      <xdr:nvSpPr>
        <xdr:cNvPr id="2168" name="Text Box 15">
          <a:extLst>
            <a:ext uri="{FF2B5EF4-FFF2-40B4-BE49-F238E27FC236}">
              <a16:creationId xmlns:a16="http://schemas.microsoft.com/office/drawing/2014/main" id="{80781E93-CC21-4A3A-86BE-46E1A4DF763F}"/>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69" name="Text Box 16">
          <a:extLst>
            <a:ext uri="{FF2B5EF4-FFF2-40B4-BE49-F238E27FC236}">
              <a16:creationId xmlns:a16="http://schemas.microsoft.com/office/drawing/2014/main" id="{16586F9D-BC14-408C-BF28-329EC9F14D3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70" name="Text Box 17">
          <a:extLst>
            <a:ext uri="{FF2B5EF4-FFF2-40B4-BE49-F238E27FC236}">
              <a16:creationId xmlns:a16="http://schemas.microsoft.com/office/drawing/2014/main" id="{E65A62AD-D5D8-4B8C-B648-8721090265C2}"/>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71" name="Text Box 18">
          <a:extLst>
            <a:ext uri="{FF2B5EF4-FFF2-40B4-BE49-F238E27FC236}">
              <a16:creationId xmlns:a16="http://schemas.microsoft.com/office/drawing/2014/main" id="{D5D4DD56-B30E-4DA9-8DBE-0DBFCB8FB22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2" name="Text Box 16">
          <a:extLst>
            <a:ext uri="{FF2B5EF4-FFF2-40B4-BE49-F238E27FC236}">
              <a16:creationId xmlns:a16="http://schemas.microsoft.com/office/drawing/2014/main" id="{D6B4AFB1-5F1F-4888-914D-64FB189B476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3" name="Text Box 17">
          <a:extLst>
            <a:ext uri="{FF2B5EF4-FFF2-40B4-BE49-F238E27FC236}">
              <a16:creationId xmlns:a16="http://schemas.microsoft.com/office/drawing/2014/main" id="{64EBF647-5B11-4C68-9F25-6DFE3C85DF26}"/>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4" name="Text Box 18">
          <a:extLst>
            <a:ext uri="{FF2B5EF4-FFF2-40B4-BE49-F238E27FC236}">
              <a16:creationId xmlns:a16="http://schemas.microsoft.com/office/drawing/2014/main" id="{B2BF6A23-9A96-43A3-AAA2-B8C3FC74F39C}"/>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5" name="Text Box 19">
          <a:extLst>
            <a:ext uri="{FF2B5EF4-FFF2-40B4-BE49-F238E27FC236}">
              <a16:creationId xmlns:a16="http://schemas.microsoft.com/office/drawing/2014/main" id="{00B65192-BCB0-4320-87CE-16B46AC81E5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6" name="Text Box 16">
          <a:extLst>
            <a:ext uri="{FF2B5EF4-FFF2-40B4-BE49-F238E27FC236}">
              <a16:creationId xmlns:a16="http://schemas.microsoft.com/office/drawing/2014/main" id="{0FE7F721-F440-498B-8884-A897D4AC06A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7" name="Text Box 17">
          <a:extLst>
            <a:ext uri="{FF2B5EF4-FFF2-40B4-BE49-F238E27FC236}">
              <a16:creationId xmlns:a16="http://schemas.microsoft.com/office/drawing/2014/main" id="{06C217CE-840F-442B-94AB-874EA2485FDA}"/>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8" name="Text Box 18">
          <a:extLst>
            <a:ext uri="{FF2B5EF4-FFF2-40B4-BE49-F238E27FC236}">
              <a16:creationId xmlns:a16="http://schemas.microsoft.com/office/drawing/2014/main" id="{FA04822D-07B4-4B89-A177-DA285714F9B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xdr:row>
      <xdr:rowOff>170392</xdr:rowOff>
    </xdr:from>
    <xdr:ext cx="95250" cy="213632"/>
    <xdr:sp macro="" textlink="">
      <xdr:nvSpPr>
        <xdr:cNvPr id="2179" name="Text Box 15">
          <a:extLst>
            <a:ext uri="{FF2B5EF4-FFF2-40B4-BE49-F238E27FC236}">
              <a16:creationId xmlns:a16="http://schemas.microsoft.com/office/drawing/2014/main" id="{C3525161-4AE9-4EF1-B7CA-85FD34A286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80" name="Text Box 16">
          <a:extLst>
            <a:ext uri="{FF2B5EF4-FFF2-40B4-BE49-F238E27FC236}">
              <a16:creationId xmlns:a16="http://schemas.microsoft.com/office/drawing/2014/main" id="{8829D1AA-E1A0-485C-AC97-C0439438273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81" name="Text Box 17">
          <a:extLst>
            <a:ext uri="{FF2B5EF4-FFF2-40B4-BE49-F238E27FC236}">
              <a16:creationId xmlns:a16="http://schemas.microsoft.com/office/drawing/2014/main" id="{16A87889-E905-4C00-B320-88A76F683A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82" name="Text Box 18">
          <a:extLst>
            <a:ext uri="{FF2B5EF4-FFF2-40B4-BE49-F238E27FC236}">
              <a16:creationId xmlns:a16="http://schemas.microsoft.com/office/drawing/2014/main" id="{F5FB53DF-AA2D-4A91-B9AD-63F33F85E48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83" name="Text Box 19">
          <a:extLst>
            <a:ext uri="{FF2B5EF4-FFF2-40B4-BE49-F238E27FC236}">
              <a16:creationId xmlns:a16="http://schemas.microsoft.com/office/drawing/2014/main" id="{AFA1DC1E-6932-4FF1-ACCF-6101197103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84" name="Text Box 16">
          <a:extLst>
            <a:ext uri="{FF2B5EF4-FFF2-40B4-BE49-F238E27FC236}">
              <a16:creationId xmlns:a16="http://schemas.microsoft.com/office/drawing/2014/main" id="{CC723B6D-5AC1-4EE4-A9E3-2A8A3B23D52E}"/>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85" name="Text Box 17">
          <a:extLst>
            <a:ext uri="{FF2B5EF4-FFF2-40B4-BE49-F238E27FC236}">
              <a16:creationId xmlns:a16="http://schemas.microsoft.com/office/drawing/2014/main" id="{87A86EB5-F235-4580-BCCF-24DF771D9F3A}"/>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86" name="Text Box 18">
          <a:extLst>
            <a:ext uri="{FF2B5EF4-FFF2-40B4-BE49-F238E27FC236}">
              <a16:creationId xmlns:a16="http://schemas.microsoft.com/office/drawing/2014/main" id="{A404D65E-C04A-4E1C-BB90-3704F023AC5B}"/>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87" name="Text Box 19">
          <a:extLst>
            <a:ext uri="{FF2B5EF4-FFF2-40B4-BE49-F238E27FC236}">
              <a16:creationId xmlns:a16="http://schemas.microsoft.com/office/drawing/2014/main" id="{B0D215E8-21AC-4432-9728-FB690B107E2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88" name="Text Box 16">
          <a:extLst>
            <a:ext uri="{FF2B5EF4-FFF2-40B4-BE49-F238E27FC236}">
              <a16:creationId xmlns:a16="http://schemas.microsoft.com/office/drawing/2014/main" id="{40635EF8-0BA6-498F-901E-ED37BA5A6147}"/>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89" name="Text Box 17">
          <a:extLst>
            <a:ext uri="{FF2B5EF4-FFF2-40B4-BE49-F238E27FC236}">
              <a16:creationId xmlns:a16="http://schemas.microsoft.com/office/drawing/2014/main" id="{4C3B1E75-7882-4C2B-94F4-6F09C7E1DAE8}"/>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90" name="Text Box 18">
          <a:extLst>
            <a:ext uri="{FF2B5EF4-FFF2-40B4-BE49-F238E27FC236}">
              <a16:creationId xmlns:a16="http://schemas.microsoft.com/office/drawing/2014/main" id="{F2888546-ED34-4C67-858C-7459BCCB2D1D}"/>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91" name="Text Box 19">
          <a:extLst>
            <a:ext uri="{FF2B5EF4-FFF2-40B4-BE49-F238E27FC236}">
              <a16:creationId xmlns:a16="http://schemas.microsoft.com/office/drawing/2014/main" id="{4B7E85B1-7644-4727-9F5A-4BBD1F124FFC}"/>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2192" name="Text Box 15">
          <a:extLst>
            <a:ext uri="{FF2B5EF4-FFF2-40B4-BE49-F238E27FC236}">
              <a16:creationId xmlns:a16="http://schemas.microsoft.com/office/drawing/2014/main" id="{6CF3DBA0-E6A5-4CD7-BB51-3AA0451AD9C1}"/>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93" name="Text Box 16">
          <a:extLst>
            <a:ext uri="{FF2B5EF4-FFF2-40B4-BE49-F238E27FC236}">
              <a16:creationId xmlns:a16="http://schemas.microsoft.com/office/drawing/2014/main" id="{E3BE5DCF-6537-491F-9B85-A247C7C23F1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94" name="Text Box 17">
          <a:extLst>
            <a:ext uri="{FF2B5EF4-FFF2-40B4-BE49-F238E27FC236}">
              <a16:creationId xmlns:a16="http://schemas.microsoft.com/office/drawing/2014/main" id="{988845A0-C2E5-4CBC-A65A-22F59A08F9A1}"/>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95" name="Text Box 18">
          <a:extLst>
            <a:ext uri="{FF2B5EF4-FFF2-40B4-BE49-F238E27FC236}">
              <a16:creationId xmlns:a16="http://schemas.microsoft.com/office/drawing/2014/main" id="{3467E07C-1282-4158-8629-F032919AA18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96" name="Text Box 19">
          <a:extLst>
            <a:ext uri="{FF2B5EF4-FFF2-40B4-BE49-F238E27FC236}">
              <a16:creationId xmlns:a16="http://schemas.microsoft.com/office/drawing/2014/main" id="{7C5FC10C-9462-4C1D-9592-99C8F9409B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97" name="Text Box 16">
          <a:extLst>
            <a:ext uri="{FF2B5EF4-FFF2-40B4-BE49-F238E27FC236}">
              <a16:creationId xmlns:a16="http://schemas.microsoft.com/office/drawing/2014/main" id="{CE4E7F94-ED65-41D9-A904-A836AEEA38A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98" name="Text Box 17">
          <a:extLst>
            <a:ext uri="{FF2B5EF4-FFF2-40B4-BE49-F238E27FC236}">
              <a16:creationId xmlns:a16="http://schemas.microsoft.com/office/drawing/2014/main" id="{D703DC97-798B-4A16-8B4F-3A4BA191A941}"/>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18</xdr:row>
      <xdr:rowOff>15875</xdr:rowOff>
    </xdr:from>
    <xdr:ext cx="95250" cy="171450"/>
    <xdr:sp macro="" textlink="">
      <xdr:nvSpPr>
        <xdr:cNvPr id="2199" name="Text Box 18">
          <a:extLst>
            <a:ext uri="{FF2B5EF4-FFF2-40B4-BE49-F238E27FC236}">
              <a16:creationId xmlns:a16="http://schemas.microsoft.com/office/drawing/2014/main" id="{B3D45A14-BEE0-484D-9B8F-746DA6AE930C}"/>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0" name="Text Box 16">
          <a:extLst>
            <a:ext uri="{FF2B5EF4-FFF2-40B4-BE49-F238E27FC236}">
              <a16:creationId xmlns:a16="http://schemas.microsoft.com/office/drawing/2014/main" id="{9FA6EC92-3D4B-4B7D-9B7C-F2E12E82999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1" name="Text Box 17">
          <a:extLst>
            <a:ext uri="{FF2B5EF4-FFF2-40B4-BE49-F238E27FC236}">
              <a16:creationId xmlns:a16="http://schemas.microsoft.com/office/drawing/2014/main" id="{863C4CD2-7B57-4293-A170-8915561C5A9D}"/>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2" name="Text Box 18">
          <a:extLst>
            <a:ext uri="{FF2B5EF4-FFF2-40B4-BE49-F238E27FC236}">
              <a16:creationId xmlns:a16="http://schemas.microsoft.com/office/drawing/2014/main" id="{E6B1EED6-8BF9-4639-96E3-71C4EF69678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3" name="Text Box 19">
          <a:extLst>
            <a:ext uri="{FF2B5EF4-FFF2-40B4-BE49-F238E27FC236}">
              <a16:creationId xmlns:a16="http://schemas.microsoft.com/office/drawing/2014/main" id="{F0B2EEA3-2473-45BB-AA06-C8F44C1F4CE9}"/>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4" name="Text Box 16">
          <a:extLst>
            <a:ext uri="{FF2B5EF4-FFF2-40B4-BE49-F238E27FC236}">
              <a16:creationId xmlns:a16="http://schemas.microsoft.com/office/drawing/2014/main" id="{788749AD-2BCA-4CD8-8EC9-CAB07CF19A4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8496"/>
    <xdr:sp macro="" textlink="">
      <xdr:nvSpPr>
        <xdr:cNvPr id="2205" name="Text Box 15">
          <a:extLst>
            <a:ext uri="{FF2B5EF4-FFF2-40B4-BE49-F238E27FC236}">
              <a16:creationId xmlns:a16="http://schemas.microsoft.com/office/drawing/2014/main" id="{626F7772-ADF4-413F-8DEC-838749C355E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2206" name="Text Box 15">
          <a:extLst>
            <a:ext uri="{FF2B5EF4-FFF2-40B4-BE49-F238E27FC236}">
              <a16:creationId xmlns:a16="http://schemas.microsoft.com/office/drawing/2014/main" id="{81AA816C-ECB1-4B4D-AB5F-75E9921B358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504825</xdr:rowOff>
    </xdr:from>
    <xdr:ext cx="95250" cy="442269"/>
    <xdr:sp macro="" textlink="">
      <xdr:nvSpPr>
        <xdr:cNvPr id="2207" name="Text Box 15">
          <a:extLst>
            <a:ext uri="{FF2B5EF4-FFF2-40B4-BE49-F238E27FC236}">
              <a16:creationId xmlns:a16="http://schemas.microsoft.com/office/drawing/2014/main" id="{AA2FCA96-2EFC-4A04-AD90-6B8D0641A141}"/>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2208" name="Text Box 15">
          <a:extLst>
            <a:ext uri="{FF2B5EF4-FFF2-40B4-BE49-F238E27FC236}">
              <a16:creationId xmlns:a16="http://schemas.microsoft.com/office/drawing/2014/main" id="{758433CF-153A-40AE-8C0A-37573495040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2209" name="Text Box 15">
          <a:extLst>
            <a:ext uri="{FF2B5EF4-FFF2-40B4-BE49-F238E27FC236}">
              <a16:creationId xmlns:a16="http://schemas.microsoft.com/office/drawing/2014/main" id="{31F39395-8757-4203-BF93-524F6F384EA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xdr:row>
      <xdr:rowOff>170392</xdr:rowOff>
    </xdr:from>
    <xdr:ext cx="95250" cy="213632"/>
    <xdr:sp macro="" textlink="">
      <xdr:nvSpPr>
        <xdr:cNvPr id="2210" name="Text Box 15">
          <a:extLst>
            <a:ext uri="{FF2B5EF4-FFF2-40B4-BE49-F238E27FC236}">
              <a16:creationId xmlns:a16="http://schemas.microsoft.com/office/drawing/2014/main" id="{1C95CBF1-387C-441E-B125-4EDC485A0456}"/>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11" name="Text Box 16">
          <a:extLst>
            <a:ext uri="{FF2B5EF4-FFF2-40B4-BE49-F238E27FC236}">
              <a16:creationId xmlns:a16="http://schemas.microsoft.com/office/drawing/2014/main" id="{2C87683E-5CF9-4EA5-958A-2E8B908DB1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12" name="Text Box 17">
          <a:extLst>
            <a:ext uri="{FF2B5EF4-FFF2-40B4-BE49-F238E27FC236}">
              <a16:creationId xmlns:a16="http://schemas.microsoft.com/office/drawing/2014/main" id="{CB1CB063-6F62-4CF4-8288-F3A307F2A6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13" name="Text Box 18">
          <a:extLst>
            <a:ext uri="{FF2B5EF4-FFF2-40B4-BE49-F238E27FC236}">
              <a16:creationId xmlns:a16="http://schemas.microsoft.com/office/drawing/2014/main" id="{6D5AE2FA-FD9F-4070-93AA-C9A4AD0CBE0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14" name="Text Box 19">
          <a:extLst>
            <a:ext uri="{FF2B5EF4-FFF2-40B4-BE49-F238E27FC236}">
              <a16:creationId xmlns:a16="http://schemas.microsoft.com/office/drawing/2014/main" id="{DBFD0A2A-28A1-4C62-A7A4-894C433209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15" name="Text Box 16">
          <a:extLst>
            <a:ext uri="{FF2B5EF4-FFF2-40B4-BE49-F238E27FC236}">
              <a16:creationId xmlns:a16="http://schemas.microsoft.com/office/drawing/2014/main" id="{CDF32A0E-3587-4ED5-9D45-BBE78893D49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16" name="Text Box 17">
          <a:extLst>
            <a:ext uri="{FF2B5EF4-FFF2-40B4-BE49-F238E27FC236}">
              <a16:creationId xmlns:a16="http://schemas.microsoft.com/office/drawing/2014/main" id="{4F7AC127-A0CF-4B9B-A356-3F6B365639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17" name="Text Box 18">
          <a:extLst>
            <a:ext uri="{FF2B5EF4-FFF2-40B4-BE49-F238E27FC236}">
              <a16:creationId xmlns:a16="http://schemas.microsoft.com/office/drawing/2014/main" id="{4502F5F7-9DCE-492D-87DE-943E1409E1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18" name="Text Box 19">
          <a:extLst>
            <a:ext uri="{FF2B5EF4-FFF2-40B4-BE49-F238E27FC236}">
              <a16:creationId xmlns:a16="http://schemas.microsoft.com/office/drawing/2014/main" id="{A64B89C1-84E7-442A-B959-177F4D25B03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19" name="Text Box 16">
          <a:extLst>
            <a:ext uri="{FF2B5EF4-FFF2-40B4-BE49-F238E27FC236}">
              <a16:creationId xmlns:a16="http://schemas.microsoft.com/office/drawing/2014/main" id="{2FD4BDC5-003E-42DC-8164-F782985B3B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20" name="Text Box 17">
          <a:extLst>
            <a:ext uri="{FF2B5EF4-FFF2-40B4-BE49-F238E27FC236}">
              <a16:creationId xmlns:a16="http://schemas.microsoft.com/office/drawing/2014/main" id="{8A6E0886-B1ED-429B-AFE8-DE3089A41AA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21" name="Text Box 18">
          <a:extLst>
            <a:ext uri="{FF2B5EF4-FFF2-40B4-BE49-F238E27FC236}">
              <a16:creationId xmlns:a16="http://schemas.microsoft.com/office/drawing/2014/main" id="{9053A578-2BA7-4FAD-B7E6-F8DBBE31181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22" name="Text Box 19">
          <a:extLst>
            <a:ext uri="{FF2B5EF4-FFF2-40B4-BE49-F238E27FC236}">
              <a16:creationId xmlns:a16="http://schemas.microsoft.com/office/drawing/2014/main" id="{5457CA8E-8890-44DF-A839-FFA68A231AF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223" name="Text Box 15">
          <a:extLst>
            <a:ext uri="{FF2B5EF4-FFF2-40B4-BE49-F238E27FC236}">
              <a16:creationId xmlns:a16="http://schemas.microsoft.com/office/drawing/2014/main" id="{9132A111-5128-4B9A-8604-F3AE3798B6B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24" name="Text Box 16">
          <a:extLst>
            <a:ext uri="{FF2B5EF4-FFF2-40B4-BE49-F238E27FC236}">
              <a16:creationId xmlns:a16="http://schemas.microsoft.com/office/drawing/2014/main" id="{A5D841B0-8DAC-4205-89F3-21E74C62DA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25" name="Text Box 17">
          <a:extLst>
            <a:ext uri="{FF2B5EF4-FFF2-40B4-BE49-F238E27FC236}">
              <a16:creationId xmlns:a16="http://schemas.microsoft.com/office/drawing/2014/main" id="{746713B7-2702-4B47-A96F-B81C5BED44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26" name="Text Box 18">
          <a:extLst>
            <a:ext uri="{FF2B5EF4-FFF2-40B4-BE49-F238E27FC236}">
              <a16:creationId xmlns:a16="http://schemas.microsoft.com/office/drawing/2014/main" id="{0A3F1656-B1F4-4DD0-9332-3999677935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27" name="Text Box 19">
          <a:extLst>
            <a:ext uri="{FF2B5EF4-FFF2-40B4-BE49-F238E27FC236}">
              <a16:creationId xmlns:a16="http://schemas.microsoft.com/office/drawing/2014/main" id="{335D2359-5D02-4463-8092-E6BCBB7B19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28" name="Text Box 16">
          <a:extLst>
            <a:ext uri="{FF2B5EF4-FFF2-40B4-BE49-F238E27FC236}">
              <a16:creationId xmlns:a16="http://schemas.microsoft.com/office/drawing/2014/main" id="{98366CC2-FED8-4322-8CDA-A026A29D99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29" name="Text Box 17">
          <a:extLst>
            <a:ext uri="{FF2B5EF4-FFF2-40B4-BE49-F238E27FC236}">
              <a16:creationId xmlns:a16="http://schemas.microsoft.com/office/drawing/2014/main" id="{7C630735-6E3A-4444-8791-CEE77FE6F8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30" name="Text Box 18">
          <a:extLst>
            <a:ext uri="{FF2B5EF4-FFF2-40B4-BE49-F238E27FC236}">
              <a16:creationId xmlns:a16="http://schemas.microsoft.com/office/drawing/2014/main" id="{04FD3FF4-1B5E-4F2C-BDF0-127EEA9DCD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1" name="Text Box 16">
          <a:extLst>
            <a:ext uri="{FF2B5EF4-FFF2-40B4-BE49-F238E27FC236}">
              <a16:creationId xmlns:a16="http://schemas.microsoft.com/office/drawing/2014/main" id="{5ACB7A7F-7A84-4987-8CC8-2933EE632D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2" name="Text Box 17">
          <a:extLst>
            <a:ext uri="{FF2B5EF4-FFF2-40B4-BE49-F238E27FC236}">
              <a16:creationId xmlns:a16="http://schemas.microsoft.com/office/drawing/2014/main" id="{6FD84C16-03B8-4343-B8F2-95BC3257221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3" name="Text Box 18">
          <a:extLst>
            <a:ext uri="{FF2B5EF4-FFF2-40B4-BE49-F238E27FC236}">
              <a16:creationId xmlns:a16="http://schemas.microsoft.com/office/drawing/2014/main" id="{C4C680AC-811C-44DF-8579-858D421B01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4" name="Text Box 19">
          <a:extLst>
            <a:ext uri="{FF2B5EF4-FFF2-40B4-BE49-F238E27FC236}">
              <a16:creationId xmlns:a16="http://schemas.microsoft.com/office/drawing/2014/main" id="{75A58FFD-A3D7-4BC4-AD2D-2DF324385F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5" name="Text Box 16">
          <a:extLst>
            <a:ext uri="{FF2B5EF4-FFF2-40B4-BE49-F238E27FC236}">
              <a16:creationId xmlns:a16="http://schemas.microsoft.com/office/drawing/2014/main" id="{EB4F4B67-E1C8-4D83-996C-AA1E29AB1DE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6" name="Text Box 17">
          <a:extLst>
            <a:ext uri="{FF2B5EF4-FFF2-40B4-BE49-F238E27FC236}">
              <a16:creationId xmlns:a16="http://schemas.microsoft.com/office/drawing/2014/main" id="{C6327493-FCAF-40C2-BEDC-AEB0A4B9ED3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7" name="Text Box 18">
          <a:extLst>
            <a:ext uri="{FF2B5EF4-FFF2-40B4-BE49-F238E27FC236}">
              <a16:creationId xmlns:a16="http://schemas.microsoft.com/office/drawing/2014/main" id="{D0834EB9-B762-49B6-9914-2026789356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8" name="Text Box 19">
          <a:extLst>
            <a:ext uri="{FF2B5EF4-FFF2-40B4-BE49-F238E27FC236}">
              <a16:creationId xmlns:a16="http://schemas.microsoft.com/office/drawing/2014/main" id="{F5360FB2-12F0-42B4-AA24-4BDB4979B0D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56743"/>
    <xdr:sp macro="" textlink="">
      <xdr:nvSpPr>
        <xdr:cNvPr id="2239" name="Text Box 15">
          <a:extLst>
            <a:ext uri="{FF2B5EF4-FFF2-40B4-BE49-F238E27FC236}">
              <a16:creationId xmlns:a16="http://schemas.microsoft.com/office/drawing/2014/main" id="{DDC2F95A-2CC2-4DA9-B4C7-49019652B96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2240" name="Text Box 15">
          <a:extLst>
            <a:ext uri="{FF2B5EF4-FFF2-40B4-BE49-F238E27FC236}">
              <a16:creationId xmlns:a16="http://schemas.microsoft.com/office/drawing/2014/main" id="{E5F99E7A-6D7E-4652-9D0E-2222932F50B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504825</xdr:rowOff>
    </xdr:from>
    <xdr:ext cx="95250" cy="442269"/>
    <xdr:sp macro="" textlink="">
      <xdr:nvSpPr>
        <xdr:cNvPr id="2241" name="Text Box 15">
          <a:extLst>
            <a:ext uri="{FF2B5EF4-FFF2-40B4-BE49-F238E27FC236}">
              <a16:creationId xmlns:a16="http://schemas.microsoft.com/office/drawing/2014/main" id="{120E2247-0FBF-4A16-B9B9-BA9DD70993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2242" name="Text Box 15">
          <a:extLst>
            <a:ext uri="{FF2B5EF4-FFF2-40B4-BE49-F238E27FC236}">
              <a16:creationId xmlns:a16="http://schemas.microsoft.com/office/drawing/2014/main" id="{3016E040-8672-439F-84D7-69A471D3DC0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2243" name="Text Box 15">
          <a:extLst>
            <a:ext uri="{FF2B5EF4-FFF2-40B4-BE49-F238E27FC236}">
              <a16:creationId xmlns:a16="http://schemas.microsoft.com/office/drawing/2014/main" id="{D63810D2-D1F1-4C8A-80AD-D08C8CC2403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213632"/>
    <xdr:sp macro="" textlink="">
      <xdr:nvSpPr>
        <xdr:cNvPr id="2244" name="Text Box 15">
          <a:extLst>
            <a:ext uri="{FF2B5EF4-FFF2-40B4-BE49-F238E27FC236}">
              <a16:creationId xmlns:a16="http://schemas.microsoft.com/office/drawing/2014/main" id="{61450F0F-A1DD-4F6A-B75E-6598BA2145C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45" name="Text Box 16">
          <a:extLst>
            <a:ext uri="{FF2B5EF4-FFF2-40B4-BE49-F238E27FC236}">
              <a16:creationId xmlns:a16="http://schemas.microsoft.com/office/drawing/2014/main" id="{4572AA72-DFE5-43E1-90FB-CCEA9010A3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46" name="Text Box 17">
          <a:extLst>
            <a:ext uri="{FF2B5EF4-FFF2-40B4-BE49-F238E27FC236}">
              <a16:creationId xmlns:a16="http://schemas.microsoft.com/office/drawing/2014/main" id="{491A9390-01CE-469F-B936-F2FB63295B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47" name="Text Box 18">
          <a:extLst>
            <a:ext uri="{FF2B5EF4-FFF2-40B4-BE49-F238E27FC236}">
              <a16:creationId xmlns:a16="http://schemas.microsoft.com/office/drawing/2014/main" id="{31B4D8F0-44E6-49EF-9106-801B29EF8C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48" name="Text Box 19">
          <a:extLst>
            <a:ext uri="{FF2B5EF4-FFF2-40B4-BE49-F238E27FC236}">
              <a16:creationId xmlns:a16="http://schemas.microsoft.com/office/drawing/2014/main" id="{331CD580-3AA6-4F6C-B100-28879D7A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49" name="Text Box 16">
          <a:extLst>
            <a:ext uri="{FF2B5EF4-FFF2-40B4-BE49-F238E27FC236}">
              <a16:creationId xmlns:a16="http://schemas.microsoft.com/office/drawing/2014/main" id="{36DC9DCC-4368-4F19-8BEC-50F69B2229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50" name="Text Box 17">
          <a:extLst>
            <a:ext uri="{FF2B5EF4-FFF2-40B4-BE49-F238E27FC236}">
              <a16:creationId xmlns:a16="http://schemas.microsoft.com/office/drawing/2014/main" id="{E9C17687-ED65-4B5D-835A-DD9E10ACCB9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51" name="Text Box 18">
          <a:extLst>
            <a:ext uri="{FF2B5EF4-FFF2-40B4-BE49-F238E27FC236}">
              <a16:creationId xmlns:a16="http://schemas.microsoft.com/office/drawing/2014/main" id="{5A85ADC3-8234-4030-8AA4-6EAE53066D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52" name="Text Box 19">
          <a:extLst>
            <a:ext uri="{FF2B5EF4-FFF2-40B4-BE49-F238E27FC236}">
              <a16:creationId xmlns:a16="http://schemas.microsoft.com/office/drawing/2014/main" id="{6283B06E-D3A1-40F7-AAEC-A7442C0873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53" name="Text Box 16">
          <a:extLst>
            <a:ext uri="{FF2B5EF4-FFF2-40B4-BE49-F238E27FC236}">
              <a16:creationId xmlns:a16="http://schemas.microsoft.com/office/drawing/2014/main" id="{A1E7B8F6-7D00-4680-ACF3-6ABFBBA683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54" name="Text Box 17">
          <a:extLst>
            <a:ext uri="{FF2B5EF4-FFF2-40B4-BE49-F238E27FC236}">
              <a16:creationId xmlns:a16="http://schemas.microsoft.com/office/drawing/2014/main" id="{282E923E-AFC8-4932-B19D-874D8F87954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55" name="Text Box 18">
          <a:extLst>
            <a:ext uri="{FF2B5EF4-FFF2-40B4-BE49-F238E27FC236}">
              <a16:creationId xmlns:a16="http://schemas.microsoft.com/office/drawing/2014/main" id="{536ECBC6-15E7-4E54-B9A2-870E6D2364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56" name="Text Box 19">
          <a:extLst>
            <a:ext uri="{FF2B5EF4-FFF2-40B4-BE49-F238E27FC236}">
              <a16:creationId xmlns:a16="http://schemas.microsoft.com/office/drawing/2014/main" id="{67C7D9E6-6093-47C2-969B-7FE101425A7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257" name="Text Box 15">
          <a:extLst>
            <a:ext uri="{FF2B5EF4-FFF2-40B4-BE49-F238E27FC236}">
              <a16:creationId xmlns:a16="http://schemas.microsoft.com/office/drawing/2014/main" id="{3DD6D2EC-1191-41D3-8045-3BA6818BC6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58" name="Text Box 16">
          <a:extLst>
            <a:ext uri="{FF2B5EF4-FFF2-40B4-BE49-F238E27FC236}">
              <a16:creationId xmlns:a16="http://schemas.microsoft.com/office/drawing/2014/main" id="{3DBCD0B0-084A-470D-8894-A666431B92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59" name="Text Box 17">
          <a:extLst>
            <a:ext uri="{FF2B5EF4-FFF2-40B4-BE49-F238E27FC236}">
              <a16:creationId xmlns:a16="http://schemas.microsoft.com/office/drawing/2014/main" id="{8F8DE06A-9F24-4729-AE24-40E14D3D6E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60" name="Text Box 18">
          <a:extLst>
            <a:ext uri="{FF2B5EF4-FFF2-40B4-BE49-F238E27FC236}">
              <a16:creationId xmlns:a16="http://schemas.microsoft.com/office/drawing/2014/main" id="{C78B134B-003D-46A1-B92E-5ED2039A9C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61" name="Text Box 19">
          <a:extLst>
            <a:ext uri="{FF2B5EF4-FFF2-40B4-BE49-F238E27FC236}">
              <a16:creationId xmlns:a16="http://schemas.microsoft.com/office/drawing/2014/main" id="{47019BF7-76AA-41C1-ABA6-A0F21FC17F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2262" name="Text Box 15">
          <a:extLst>
            <a:ext uri="{FF2B5EF4-FFF2-40B4-BE49-F238E27FC236}">
              <a16:creationId xmlns:a16="http://schemas.microsoft.com/office/drawing/2014/main" id="{699399C4-3A47-4DF9-9F20-767DD1D1D3F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63" name="Text Box 16">
          <a:extLst>
            <a:ext uri="{FF2B5EF4-FFF2-40B4-BE49-F238E27FC236}">
              <a16:creationId xmlns:a16="http://schemas.microsoft.com/office/drawing/2014/main" id="{6FE118C1-44CA-40C5-BFF1-AF439B5F61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64" name="Text Box 17">
          <a:extLst>
            <a:ext uri="{FF2B5EF4-FFF2-40B4-BE49-F238E27FC236}">
              <a16:creationId xmlns:a16="http://schemas.microsoft.com/office/drawing/2014/main" id="{4CCE0B93-DB65-4305-B95E-0E57C0E1612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65" name="Text Box 18">
          <a:extLst>
            <a:ext uri="{FF2B5EF4-FFF2-40B4-BE49-F238E27FC236}">
              <a16:creationId xmlns:a16="http://schemas.microsoft.com/office/drawing/2014/main" id="{BACE4D98-E96C-4365-8150-F4BC860D47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66" name="Text Box 16">
          <a:extLst>
            <a:ext uri="{FF2B5EF4-FFF2-40B4-BE49-F238E27FC236}">
              <a16:creationId xmlns:a16="http://schemas.microsoft.com/office/drawing/2014/main" id="{454C7B37-67AD-4904-AD58-C9C692D217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67" name="Text Box 17">
          <a:extLst>
            <a:ext uri="{FF2B5EF4-FFF2-40B4-BE49-F238E27FC236}">
              <a16:creationId xmlns:a16="http://schemas.microsoft.com/office/drawing/2014/main" id="{23A775DA-76BD-45A6-A621-207742C60F3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68" name="Text Box 18">
          <a:extLst>
            <a:ext uri="{FF2B5EF4-FFF2-40B4-BE49-F238E27FC236}">
              <a16:creationId xmlns:a16="http://schemas.microsoft.com/office/drawing/2014/main" id="{7D98B879-1D03-4227-B1CC-180E87BE1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69" name="Text Box 19">
          <a:extLst>
            <a:ext uri="{FF2B5EF4-FFF2-40B4-BE49-F238E27FC236}">
              <a16:creationId xmlns:a16="http://schemas.microsoft.com/office/drawing/2014/main" id="{3976F7DF-5631-4F0E-94BF-45B3F6EE9D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70" name="Text Box 16">
          <a:extLst>
            <a:ext uri="{FF2B5EF4-FFF2-40B4-BE49-F238E27FC236}">
              <a16:creationId xmlns:a16="http://schemas.microsoft.com/office/drawing/2014/main" id="{071D72D6-7A82-4B1D-979C-2F5255348D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71" name="Text Box 17">
          <a:extLst>
            <a:ext uri="{FF2B5EF4-FFF2-40B4-BE49-F238E27FC236}">
              <a16:creationId xmlns:a16="http://schemas.microsoft.com/office/drawing/2014/main" id="{9468F393-594A-410E-88C2-484E53A1F7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72" name="Text Box 18">
          <a:extLst>
            <a:ext uri="{FF2B5EF4-FFF2-40B4-BE49-F238E27FC236}">
              <a16:creationId xmlns:a16="http://schemas.microsoft.com/office/drawing/2014/main" id="{E05A2021-F189-46BB-98A1-1807EDCD9C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22</xdr:row>
      <xdr:rowOff>170392</xdr:rowOff>
    </xdr:from>
    <xdr:ext cx="95250" cy="213632"/>
    <xdr:sp macro="" textlink="">
      <xdr:nvSpPr>
        <xdr:cNvPr id="2273" name="Text Box 15">
          <a:extLst>
            <a:ext uri="{FF2B5EF4-FFF2-40B4-BE49-F238E27FC236}">
              <a16:creationId xmlns:a16="http://schemas.microsoft.com/office/drawing/2014/main" id="{90EA91DA-0AD4-459B-884B-D09479E9A0B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74" name="Text Box 16">
          <a:extLst>
            <a:ext uri="{FF2B5EF4-FFF2-40B4-BE49-F238E27FC236}">
              <a16:creationId xmlns:a16="http://schemas.microsoft.com/office/drawing/2014/main" id="{EA3E4432-F61F-4C79-8D0B-61C0004E612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75" name="Text Box 17">
          <a:extLst>
            <a:ext uri="{FF2B5EF4-FFF2-40B4-BE49-F238E27FC236}">
              <a16:creationId xmlns:a16="http://schemas.microsoft.com/office/drawing/2014/main" id="{88A65879-5829-4FE1-99E3-DA3C560E1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76" name="Text Box 18">
          <a:extLst>
            <a:ext uri="{FF2B5EF4-FFF2-40B4-BE49-F238E27FC236}">
              <a16:creationId xmlns:a16="http://schemas.microsoft.com/office/drawing/2014/main" id="{783B44D3-887F-484C-B19F-EE40A629B3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77" name="Text Box 19">
          <a:extLst>
            <a:ext uri="{FF2B5EF4-FFF2-40B4-BE49-F238E27FC236}">
              <a16:creationId xmlns:a16="http://schemas.microsoft.com/office/drawing/2014/main" id="{5363AA85-9F60-4B44-B29F-6418E2E8E0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78" name="Text Box 16">
          <a:extLst>
            <a:ext uri="{FF2B5EF4-FFF2-40B4-BE49-F238E27FC236}">
              <a16:creationId xmlns:a16="http://schemas.microsoft.com/office/drawing/2014/main" id="{03FDFB59-AC85-4D81-B2DD-D13CBEE20F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79" name="Text Box 17">
          <a:extLst>
            <a:ext uri="{FF2B5EF4-FFF2-40B4-BE49-F238E27FC236}">
              <a16:creationId xmlns:a16="http://schemas.microsoft.com/office/drawing/2014/main" id="{B99CFF91-0598-4ACF-B6C5-35D720B558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80" name="Text Box 18">
          <a:extLst>
            <a:ext uri="{FF2B5EF4-FFF2-40B4-BE49-F238E27FC236}">
              <a16:creationId xmlns:a16="http://schemas.microsoft.com/office/drawing/2014/main" id="{297AAC14-22B7-4C28-BABE-E886658EEEF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81" name="Text Box 19">
          <a:extLst>
            <a:ext uri="{FF2B5EF4-FFF2-40B4-BE49-F238E27FC236}">
              <a16:creationId xmlns:a16="http://schemas.microsoft.com/office/drawing/2014/main" id="{88F2B116-C6F9-40B3-A289-5E4AF445206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82" name="Text Box 16">
          <a:extLst>
            <a:ext uri="{FF2B5EF4-FFF2-40B4-BE49-F238E27FC236}">
              <a16:creationId xmlns:a16="http://schemas.microsoft.com/office/drawing/2014/main" id="{0EE19E51-3A48-40FE-B38E-FFAE53A9FC7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83" name="Text Box 17">
          <a:extLst>
            <a:ext uri="{FF2B5EF4-FFF2-40B4-BE49-F238E27FC236}">
              <a16:creationId xmlns:a16="http://schemas.microsoft.com/office/drawing/2014/main" id="{95CE2D4F-074A-4DD5-A6C9-00E19C26904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84" name="Text Box 18">
          <a:extLst>
            <a:ext uri="{FF2B5EF4-FFF2-40B4-BE49-F238E27FC236}">
              <a16:creationId xmlns:a16="http://schemas.microsoft.com/office/drawing/2014/main" id="{9CF64F4A-5E89-403A-A4D1-B9BE24C4E3B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85" name="Text Box 19">
          <a:extLst>
            <a:ext uri="{FF2B5EF4-FFF2-40B4-BE49-F238E27FC236}">
              <a16:creationId xmlns:a16="http://schemas.microsoft.com/office/drawing/2014/main" id="{931C8E1A-314F-40A6-A6A9-40A726973C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286" name="Text Box 15">
          <a:extLst>
            <a:ext uri="{FF2B5EF4-FFF2-40B4-BE49-F238E27FC236}">
              <a16:creationId xmlns:a16="http://schemas.microsoft.com/office/drawing/2014/main" id="{3BCBB959-FB58-4FE3-A1B3-80C0EF96939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87" name="Text Box 16">
          <a:extLst>
            <a:ext uri="{FF2B5EF4-FFF2-40B4-BE49-F238E27FC236}">
              <a16:creationId xmlns:a16="http://schemas.microsoft.com/office/drawing/2014/main" id="{3DE97875-D445-41D5-A0DE-89097A9A0D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88" name="Text Box 17">
          <a:extLst>
            <a:ext uri="{FF2B5EF4-FFF2-40B4-BE49-F238E27FC236}">
              <a16:creationId xmlns:a16="http://schemas.microsoft.com/office/drawing/2014/main" id="{CFBFE2E4-51EE-4891-BCED-144822628C6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89" name="Text Box 18">
          <a:extLst>
            <a:ext uri="{FF2B5EF4-FFF2-40B4-BE49-F238E27FC236}">
              <a16:creationId xmlns:a16="http://schemas.microsoft.com/office/drawing/2014/main" id="{1BBFBB0F-7B5F-43EE-8DE1-B60CED13B4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90" name="Text Box 19">
          <a:extLst>
            <a:ext uri="{FF2B5EF4-FFF2-40B4-BE49-F238E27FC236}">
              <a16:creationId xmlns:a16="http://schemas.microsoft.com/office/drawing/2014/main" id="{072D2C4D-4079-4F8E-B479-56E78859D4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91" name="Text Box 16">
          <a:extLst>
            <a:ext uri="{FF2B5EF4-FFF2-40B4-BE49-F238E27FC236}">
              <a16:creationId xmlns:a16="http://schemas.microsoft.com/office/drawing/2014/main" id="{D6499400-99DD-43FD-A80E-8536C41D9D5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92" name="Text Box 17">
          <a:extLst>
            <a:ext uri="{FF2B5EF4-FFF2-40B4-BE49-F238E27FC236}">
              <a16:creationId xmlns:a16="http://schemas.microsoft.com/office/drawing/2014/main" id="{D0B488A9-D7EC-4D6A-A0D0-22B0CF3E6C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22</xdr:row>
      <xdr:rowOff>15875</xdr:rowOff>
    </xdr:from>
    <xdr:ext cx="95250" cy="171450"/>
    <xdr:sp macro="" textlink="">
      <xdr:nvSpPr>
        <xdr:cNvPr id="2293" name="Text Box 18">
          <a:extLst>
            <a:ext uri="{FF2B5EF4-FFF2-40B4-BE49-F238E27FC236}">
              <a16:creationId xmlns:a16="http://schemas.microsoft.com/office/drawing/2014/main" id="{60C3D82B-65C1-4083-A811-B692BBE81FE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4" name="Text Box 16">
          <a:extLst>
            <a:ext uri="{FF2B5EF4-FFF2-40B4-BE49-F238E27FC236}">
              <a16:creationId xmlns:a16="http://schemas.microsoft.com/office/drawing/2014/main" id="{4C636648-FB82-4404-872A-3F3BA6BABA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5" name="Text Box 17">
          <a:extLst>
            <a:ext uri="{FF2B5EF4-FFF2-40B4-BE49-F238E27FC236}">
              <a16:creationId xmlns:a16="http://schemas.microsoft.com/office/drawing/2014/main" id="{2E812543-FD40-4101-9999-B1C59AF738A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6" name="Text Box 18">
          <a:extLst>
            <a:ext uri="{FF2B5EF4-FFF2-40B4-BE49-F238E27FC236}">
              <a16:creationId xmlns:a16="http://schemas.microsoft.com/office/drawing/2014/main" id="{61060075-A1C2-41EF-9D93-49D71857D12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7" name="Text Box 19">
          <a:extLst>
            <a:ext uri="{FF2B5EF4-FFF2-40B4-BE49-F238E27FC236}">
              <a16:creationId xmlns:a16="http://schemas.microsoft.com/office/drawing/2014/main" id="{777F68B0-1929-45F1-B751-B287313A7C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8" name="Text Box 16">
          <a:extLst>
            <a:ext uri="{FF2B5EF4-FFF2-40B4-BE49-F238E27FC236}">
              <a16:creationId xmlns:a16="http://schemas.microsoft.com/office/drawing/2014/main" id="{28E7E173-B054-4E93-B5A3-7773EB9460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2299" name="Text Box 15">
          <a:extLst>
            <a:ext uri="{FF2B5EF4-FFF2-40B4-BE49-F238E27FC236}">
              <a16:creationId xmlns:a16="http://schemas.microsoft.com/office/drawing/2014/main" id="{7D8F9A0D-C12B-4A43-B7FA-4C6191F1243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2300" name="Text Box 15">
          <a:extLst>
            <a:ext uri="{FF2B5EF4-FFF2-40B4-BE49-F238E27FC236}">
              <a16:creationId xmlns:a16="http://schemas.microsoft.com/office/drawing/2014/main" id="{5E0E317D-482A-43BF-AAA0-21EB8472487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504825</xdr:rowOff>
    </xdr:from>
    <xdr:ext cx="95250" cy="442269"/>
    <xdr:sp macro="" textlink="">
      <xdr:nvSpPr>
        <xdr:cNvPr id="2301" name="Text Box 15">
          <a:extLst>
            <a:ext uri="{FF2B5EF4-FFF2-40B4-BE49-F238E27FC236}">
              <a16:creationId xmlns:a16="http://schemas.microsoft.com/office/drawing/2014/main" id="{671B7998-0B55-49C4-9D04-5BB99CBEB5A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2302" name="Text Box 15">
          <a:extLst>
            <a:ext uri="{FF2B5EF4-FFF2-40B4-BE49-F238E27FC236}">
              <a16:creationId xmlns:a16="http://schemas.microsoft.com/office/drawing/2014/main" id="{3E621E33-74BB-4871-9408-049367F64EC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2303" name="Text Box 15">
          <a:extLst>
            <a:ext uri="{FF2B5EF4-FFF2-40B4-BE49-F238E27FC236}">
              <a16:creationId xmlns:a16="http://schemas.microsoft.com/office/drawing/2014/main" id="{6CA41F52-8F4B-4F84-A6A7-591F4691A3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22</xdr:row>
      <xdr:rowOff>170392</xdr:rowOff>
    </xdr:from>
    <xdr:ext cx="95250" cy="213632"/>
    <xdr:sp macro="" textlink="">
      <xdr:nvSpPr>
        <xdr:cNvPr id="2304" name="Text Box 15">
          <a:extLst>
            <a:ext uri="{FF2B5EF4-FFF2-40B4-BE49-F238E27FC236}">
              <a16:creationId xmlns:a16="http://schemas.microsoft.com/office/drawing/2014/main" id="{4A402B69-6F30-4CF5-9F8C-284F98B602D1}"/>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5" name="Text Box 16">
          <a:extLst>
            <a:ext uri="{FF2B5EF4-FFF2-40B4-BE49-F238E27FC236}">
              <a16:creationId xmlns:a16="http://schemas.microsoft.com/office/drawing/2014/main" id="{48CC6E83-6061-4D44-B0DF-D4A707A59F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6" name="Text Box 17">
          <a:extLst>
            <a:ext uri="{FF2B5EF4-FFF2-40B4-BE49-F238E27FC236}">
              <a16:creationId xmlns:a16="http://schemas.microsoft.com/office/drawing/2014/main" id="{89E9FF29-C8D8-4D8F-8D46-F76B946BE0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7" name="Text Box 18">
          <a:extLst>
            <a:ext uri="{FF2B5EF4-FFF2-40B4-BE49-F238E27FC236}">
              <a16:creationId xmlns:a16="http://schemas.microsoft.com/office/drawing/2014/main" id="{17031C29-C4B8-496C-9D30-C06CABE6B2E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8" name="Text Box 19">
          <a:extLst>
            <a:ext uri="{FF2B5EF4-FFF2-40B4-BE49-F238E27FC236}">
              <a16:creationId xmlns:a16="http://schemas.microsoft.com/office/drawing/2014/main" id="{097604EC-5583-45A6-9801-C506EC304A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09" name="Text Box 16">
          <a:extLst>
            <a:ext uri="{FF2B5EF4-FFF2-40B4-BE49-F238E27FC236}">
              <a16:creationId xmlns:a16="http://schemas.microsoft.com/office/drawing/2014/main" id="{30F28BC2-4A21-4C01-9A48-6627DE931F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10" name="Text Box 17">
          <a:extLst>
            <a:ext uri="{FF2B5EF4-FFF2-40B4-BE49-F238E27FC236}">
              <a16:creationId xmlns:a16="http://schemas.microsoft.com/office/drawing/2014/main" id="{22722B6B-A1E8-4125-A79B-DAE2F51CD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11" name="Text Box 18">
          <a:extLst>
            <a:ext uri="{FF2B5EF4-FFF2-40B4-BE49-F238E27FC236}">
              <a16:creationId xmlns:a16="http://schemas.microsoft.com/office/drawing/2014/main" id="{7D11AD13-BE7E-498F-9379-C38187ABAE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12" name="Text Box 19">
          <a:extLst>
            <a:ext uri="{FF2B5EF4-FFF2-40B4-BE49-F238E27FC236}">
              <a16:creationId xmlns:a16="http://schemas.microsoft.com/office/drawing/2014/main" id="{1413BCEB-2D89-4F87-A721-8A1A5B9BB5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3" name="Text Box 16">
          <a:extLst>
            <a:ext uri="{FF2B5EF4-FFF2-40B4-BE49-F238E27FC236}">
              <a16:creationId xmlns:a16="http://schemas.microsoft.com/office/drawing/2014/main" id="{87C494E0-9F32-4DEF-A1BE-981AFC9DEDD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4" name="Text Box 17">
          <a:extLst>
            <a:ext uri="{FF2B5EF4-FFF2-40B4-BE49-F238E27FC236}">
              <a16:creationId xmlns:a16="http://schemas.microsoft.com/office/drawing/2014/main" id="{AFC1CD20-445B-4E3D-B73C-42B429F0DC3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5" name="Text Box 18">
          <a:extLst>
            <a:ext uri="{FF2B5EF4-FFF2-40B4-BE49-F238E27FC236}">
              <a16:creationId xmlns:a16="http://schemas.microsoft.com/office/drawing/2014/main" id="{BDFADA93-DCC8-4490-9F63-0D026562998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6" name="Text Box 19">
          <a:extLst>
            <a:ext uri="{FF2B5EF4-FFF2-40B4-BE49-F238E27FC236}">
              <a16:creationId xmlns:a16="http://schemas.microsoft.com/office/drawing/2014/main" id="{B07E8D84-B0B3-4B02-838E-7D5740FD50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2317" name="Text Box 15">
          <a:extLst>
            <a:ext uri="{FF2B5EF4-FFF2-40B4-BE49-F238E27FC236}">
              <a16:creationId xmlns:a16="http://schemas.microsoft.com/office/drawing/2014/main" id="{E548579D-8D43-4E82-B992-33FB0D6CCC3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18" name="Text Box 16">
          <a:extLst>
            <a:ext uri="{FF2B5EF4-FFF2-40B4-BE49-F238E27FC236}">
              <a16:creationId xmlns:a16="http://schemas.microsoft.com/office/drawing/2014/main" id="{3E11D692-EE3D-4899-852D-992250E2E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19" name="Text Box 17">
          <a:extLst>
            <a:ext uri="{FF2B5EF4-FFF2-40B4-BE49-F238E27FC236}">
              <a16:creationId xmlns:a16="http://schemas.microsoft.com/office/drawing/2014/main" id="{0358B93C-9573-493D-891D-AD1732056C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20" name="Text Box 18">
          <a:extLst>
            <a:ext uri="{FF2B5EF4-FFF2-40B4-BE49-F238E27FC236}">
              <a16:creationId xmlns:a16="http://schemas.microsoft.com/office/drawing/2014/main" id="{50AAAF7C-7302-4DA0-A275-4A2F92B4B3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21" name="Text Box 19">
          <a:extLst>
            <a:ext uri="{FF2B5EF4-FFF2-40B4-BE49-F238E27FC236}">
              <a16:creationId xmlns:a16="http://schemas.microsoft.com/office/drawing/2014/main" id="{1EE238EF-1EC3-46C2-8716-BC7039A11EB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22" name="Text Box 16">
          <a:extLst>
            <a:ext uri="{FF2B5EF4-FFF2-40B4-BE49-F238E27FC236}">
              <a16:creationId xmlns:a16="http://schemas.microsoft.com/office/drawing/2014/main" id="{53FF4484-7771-43E3-AAA2-CD653B3FD9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23" name="Text Box 17">
          <a:extLst>
            <a:ext uri="{FF2B5EF4-FFF2-40B4-BE49-F238E27FC236}">
              <a16:creationId xmlns:a16="http://schemas.microsoft.com/office/drawing/2014/main" id="{699DE8DF-B5AA-45FD-B3B2-52292B655F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24" name="Text Box 18">
          <a:extLst>
            <a:ext uri="{FF2B5EF4-FFF2-40B4-BE49-F238E27FC236}">
              <a16:creationId xmlns:a16="http://schemas.microsoft.com/office/drawing/2014/main" id="{BC59AA8A-A3B8-42F3-8C75-331ABB9CF89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5" name="Text Box 16">
          <a:extLst>
            <a:ext uri="{FF2B5EF4-FFF2-40B4-BE49-F238E27FC236}">
              <a16:creationId xmlns:a16="http://schemas.microsoft.com/office/drawing/2014/main" id="{63A3190E-14E3-4185-8607-9D76CF7073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6" name="Text Box 17">
          <a:extLst>
            <a:ext uri="{FF2B5EF4-FFF2-40B4-BE49-F238E27FC236}">
              <a16:creationId xmlns:a16="http://schemas.microsoft.com/office/drawing/2014/main" id="{D4C7A520-C04B-4B42-8225-07E020F523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7" name="Text Box 18">
          <a:extLst>
            <a:ext uri="{FF2B5EF4-FFF2-40B4-BE49-F238E27FC236}">
              <a16:creationId xmlns:a16="http://schemas.microsoft.com/office/drawing/2014/main" id="{D2D227D5-7F0A-4282-A9D3-C8DF24A8EB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8" name="Text Box 19">
          <a:extLst>
            <a:ext uri="{FF2B5EF4-FFF2-40B4-BE49-F238E27FC236}">
              <a16:creationId xmlns:a16="http://schemas.microsoft.com/office/drawing/2014/main" id="{EC0BBD39-7FA7-46CB-A2EA-C3D8219B45E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9" name="Text Box 16">
          <a:extLst>
            <a:ext uri="{FF2B5EF4-FFF2-40B4-BE49-F238E27FC236}">
              <a16:creationId xmlns:a16="http://schemas.microsoft.com/office/drawing/2014/main" id="{5A93A0D5-560C-483E-8167-E1FDB52809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30" name="Text Box 17">
          <a:extLst>
            <a:ext uri="{FF2B5EF4-FFF2-40B4-BE49-F238E27FC236}">
              <a16:creationId xmlns:a16="http://schemas.microsoft.com/office/drawing/2014/main" id="{B729DAB0-386B-46C9-85DC-AEF03BAD561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31" name="Text Box 18">
          <a:extLst>
            <a:ext uri="{FF2B5EF4-FFF2-40B4-BE49-F238E27FC236}">
              <a16:creationId xmlns:a16="http://schemas.microsoft.com/office/drawing/2014/main" id="{3EBF989B-E6AA-4C42-8E1C-8C503F275F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32" name="Text Box 19">
          <a:extLst>
            <a:ext uri="{FF2B5EF4-FFF2-40B4-BE49-F238E27FC236}">
              <a16:creationId xmlns:a16="http://schemas.microsoft.com/office/drawing/2014/main" id="{26FD1E71-DCAC-4ECC-AC9D-DFD38A9BB6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56743"/>
    <xdr:sp macro="" textlink="">
      <xdr:nvSpPr>
        <xdr:cNvPr id="2333" name="Text Box 15">
          <a:extLst>
            <a:ext uri="{FF2B5EF4-FFF2-40B4-BE49-F238E27FC236}">
              <a16:creationId xmlns:a16="http://schemas.microsoft.com/office/drawing/2014/main" id="{E60E2002-F252-4DFA-BF18-70DAA4693AA1}"/>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2334" name="Text Box 15">
          <a:extLst>
            <a:ext uri="{FF2B5EF4-FFF2-40B4-BE49-F238E27FC236}">
              <a16:creationId xmlns:a16="http://schemas.microsoft.com/office/drawing/2014/main" id="{C7302463-6272-4082-9F1E-31EEAE62FDA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504825</xdr:rowOff>
    </xdr:from>
    <xdr:ext cx="95250" cy="442269"/>
    <xdr:sp macro="" textlink="">
      <xdr:nvSpPr>
        <xdr:cNvPr id="2335" name="Text Box 15">
          <a:extLst>
            <a:ext uri="{FF2B5EF4-FFF2-40B4-BE49-F238E27FC236}">
              <a16:creationId xmlns:a16="http://schemas.microsoft.com/office/drawing/2014/main" id="{31773CB2-2784-4D8F-938D-3E3A1CC42E6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2336" name="Text Box 15">
          <a:extLst>
            <a:ext uri="{FF2B5EF4-FFF2-40B4-BE49-F238E27FC236}">
              <a16:creationId xmlns:a16="http://schemas.microsoft.com/office/drawing/2014/main" id="{44F248C1-F4EC-49C8-9B80-655C7A2B62B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2337" name="Text Box 15">
          <a:extLst>
            <a:ext uri="{FF2B5EF4-FFF2-40B4-BE49-F238E27FC236}">
              <a16:creationId xmlns:a16="http://schemas.microsoft.com/office/drawing/2014/main" id="{A69F8B1D-C968-4C1D-92B5-C740362EE9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213632"/>
    <xdr:sp macro="" textlink="">
      <xdr:nvSpPr>
        <xdr:cNvPr id="2338" name="Text Box 15">
          <a:extLst>
            <a:ext uri="{FF2B5EF4-FFF2-40B4-BE49-F238E27FC236}">
              <a16:creationId xmlns:a16="http://schemas.microsoft.com/office/drawing/2014/main" id="{01C5A903-7C9B-4A93-81B5-F337530B82D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39" name="Text Box 16">
          <a:extLst>
            <a:ext uri="{FF2B5EF4-FFF2-40B4-BE49-F238E27FC236}">
              <a16:creationId xmlns:a16="http://schemas.microsoft.com/office/drawing/2014/main" id="{7E7E1CDB-5805-4752-9058-E50B8574B8A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40" name="Text Box 17">
          <a:extLst>
            <a:ext uri="{FF2B5EF4-FFF2-40B4-BE49-F238E27FC236}">
              <a16:creationId xmlns:a16="http://schemas.microsoft.com/office/drawing/2014/main" id="{9A8CA10C-58FA-4F31-A3B7-990784555E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41" name="Text Box 18">
          <a:extLst>
            <a:ext uri="{FF2B5EF4-FFF2-40B4-BE49-F238E27FC236}">
              <a16:creationId xmlns:a16="http://schemas.microsoft.com/office/drawing/2014/main" id="{C3AAA1EB-1194-4803-A3A4-B2AC104E7D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42" name="Text Box 19">
          <a:extLst>
            <a:ext uri="{FF2B5EF4-FFF2-40B4-BE49-F238E27FC236}">
              <a16:creationId xmlns:a16="http://schemas.microsoft.com/office/drawing/2014/main" id="{D5286DDB-6B14-402F-A734-7526D41D77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3" name="Text Box 16">
          <a:extLst>
            <a:ext uri="{FF2B5EF4-FFF2-40B4-BE49-F238E27FC236}">
              <a16:creationId xmlns:a16="http://schemas.microsoft.com/office/drawing/2014/main" id="{DEE49915-5E5B-478E-A3AA-8DD2BE42498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4" name="Text Box 17">
          <a:extLst>
            <a:ext uri="{FF2B5EF4-FFF2-40B4-BE49-F238E27FC236}">
              <a16:creationId xmlns:a16="http://schemas.microsoft.com/office/drawing/2014/main" id="{399FF103-215D-4F7F-8819-7FB61843324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5" name="Text Box 18">
          <a:extLst>
            <a:ext uri="{FF2B5EF4-FFF2-40B4-BE49-F238E27FC236}">
              <a16:creationId xmlns:a16="http://schemas.microsoft.com/office/drawing/2014/main" id="{055161E2-E87E-4E86-BA61-ACEE56DCF7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6" name="Text Box 19">
          <a:extLst>
            <a:ext uri="{FF2B5EF4-FFF2-40B4-BE49-F238E27FC236}">
              <a16:creationId xmlns:a16="http://schemas.microsoft.com/office/drawing/2014/main" id="{1CF636C9-9758-443E-BCD9-0ED0A41951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47" name="Text Box 16">
          <a:extLst>
            <a:ext uri="{FF2B5EF4-FFF2-40B4-BE49-F238E27FC236}">
              <a16:creationId xmlns:a16="http://schemas.microsoft.com/office/drawing/2014/main" id="{3F7F5888-0D04-4351-91CA-7DA617CB4E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48" name="Text Box 17">
          <a:extLst>
            <a:ext uri="{FF2B5EF4-FFF2-40B4-BE49-F238E27FC236}">
              <a16:creationId xmlns:a16="http://schemas.microsoft.com/office/drawing/2014/main" id="{29901CBD-826A-4D63-8D5B-FCAEED250C7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49" name="Text Box 18">
          <a:extLst>
            <a:ext uri="{FF2B5EF4-FFF2-40B4-BE49-F238E27FC236}">
              <a16:creationId xmlns:a16="http://schemas.microsoft.com/office/drawing/2014/main" id="{A7B45203-D308-44A4-984A-EF965420BE6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50" name="Text Box 19">
          <a:extLst>
            <a:ext uri="{FF2B5EF4-FFF2-40B4-BE49-F238E27FC236}">
              <a16:creationId xmlns:a16="http://schemas.microsoft.com/office/drawing/2014/main" id="{27DD336D-3F9F-4897-A03E-2F8279CDAFD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2351" name="Text Box 15">
          <a:extLst>
            <a:ext uri="{FF2B5EF4-FFF2-40B4-BE49-F238E27FC236}">
              <a16:creationId xmlns:a16="http://schemas.microsoft.com/office/drawing/2014/main" id="{0115DD81-CB7D-4D25-92D1-8BFF7FBF7AE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2" name="Text Box 16">
          <a:extLst>
            <a:ext uri="{FF2B5EF4-FFF2-40B4-BE49-F238E27FC236}">
              <a16:creationId xmlns:a16="http://schemas.microsoft.com/office/drawing/2014/main" id="{CFB688D4-D70B-46EC-BC46-E2E1AF1403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3" name="Text Box 17">
          <a:extLst>
            <a:ext uri="{FF2B5EF4-FFF2-40B4-BE49-F238E27FC236}">
              <a16:creationId xmlns:a16="http://schemas.microsoft.com/office/drawing/2014/main" id="{175354CF-AE5F-4F78-A81A-91BF0BDBF2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4" name="Text Box 18">
          <a:extLst>
            <a:ext uri="{FF2B5EF4-FFF2-40B4-BE49-F238E27FC236}">
              <a16:creationId xmlns:a16="http://schemas.microsoft.com/office/drawing/2014/main" id="{EEA97C70-AC39-4FD8-BC1C-4A3FE7F11A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5" name="Text Box 19">
          <a:extLst>
            <a:ext uri="{FF2B5EF4-FFF2-40B4-BE49-F238E27FC236}">
              <a16:creationId xmlns:a16="http://schemas.microsoft.com/office/drawing/2014/main" id="{FD3469A3-D855-4C2F-8929-538B6285A7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2356" name="Text Box 15">
          <a:extLst>
            <a:ext uri="{FF2B5EF4-FFF2-40B4-BE49-F238E27FC236}">
              <a16:creationId xmlns:a16="http://schemas.microsoft.com/office/drawing/2014/main" id="{D773350C-2A2A-4357-9C48-BC37AC5FE0F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57" name="Text Box 16">
          <a:extLst>
            <a:ext uri="{FF2B5EF4-FFF2-40B4-BE49-F238E27FC236}">
              <a16:creationId xmlns:a16="http://schemas.microsoft.com/office/drawing/2014/main" id="{30F42E8D-DFB3-465C-9772-5485FA6F8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58" name="Text Box 17">
          <a:extLst>
            <a:ext uri="{FF2B5EF4-FFF2-40B4-BE49-F238E27FC236}">
              <a16:creationId xmlns:a16="http://schemas.microsoft.com/office/drawing/2014/main" id="{C5887CE5-52AE-4CA8-8A09-95992D6C4A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59" name="Text Box 18">
          <a:extLst>
            <a:ext uri="{FF2B5EF4-FFF2-40B4-BE49-F238E27FC236}">
              <a16:creationId xmlns:a16="http://schemas.microsoft.com/office/drawing/2014/main" id="{618C297D-3436-46C9-AA37-D100A54E7F5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0" name="Text Box 16">
          <a:extLst>
            <a:ext uri="{FF2B5EF4-FFF2-40B4-BE49-F238E27FC236}">
              <a16:creationId xmlns:a16="http://schemas.microsoft.com/office/drawing/2014/main" id="{CC388596-BA75-47A9-B47A-9FC761BF72A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1" name="Text Box 17">
          <a:extLst>
            <a:ext uri="{FF2B5EF4-FFF2-40B4-BE49-F238E27FC236}">
              <a16:creationId xmlns:a16="http://schemas.microsoft.com/office/drawing/2014/main" id="{80328C89-F919-42EE-ACCC-F7457E88704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2" name="Text Box 18">
          <a:extLst>
            <a:ext uri="{FF2B5EF4-FFF2-40B4-BE49-F238E27FC236}">
              <a16:creationId xmlns:a16="http://schemas.microsoft.com/office/drawing/2014/main" id="{9B1F2124-F180-44FA-AA3F-41B13DC7D91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3" name="Text Box 19">
          <a:extLst>
            <a:ext uri="{FF2B5EF4-FFF2-40B4-BE49-F238E27FC236}">
              <a16:creationId xmlns:a16="http://schemas.microsoft.com/office/drawing/2014/main" id="{C898B742-7FD7-47AF-96BD-7E98FC5D26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4" name="Text Box 16">
          <a:extLst>
            <a:ext uri="{FF2B5EF4-FFF2-40B4-BE49-F238E27FC236}">
              <a16:creationId xmlns:a16="http://schemas.microsoft.com/office/drawing/2014/main" id="{0C9EF1F3-4BB9-4A79-9ECC-E44ED8C3E43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5" name="Text Box 17">
          <a:extLst>
            <a:ext uri="{FF2B5EF4-FFF2-40B4-BE49-F238E27FC236}">
              <a16:creationId xmlns:a16="http://schemas.microsoft.com/office/drawing/2014/main" id="{26EC42D1-D1F7-42B9-B4D5-6D843BF8F2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6" name="Text Box 18">
          <a:extLst>
            <a:ext uri="{FF2B5EF4-FFF2-40B4-BE49-F238E27FC236}">
              <a16:creationId xmlns:a16="http://schemas.microsoft.com/office/drawing/2014/main" id="{53D2419F-CAB2-4E30-8318-BAE5F95173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367" name="Text Box 15">
          <a:extLst>
            <a:ext uri="{FF2B5EF4-FFF2-40B4-BE49-F238E27FC236}">
              <a16:creationId xmlns:a16="http://schemas.microsoft.com/office/drawing/2014/main" id="{0FE5F72F-942C-47D7-A096-94A4363DB27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68" name="Text Box 16">
          <a:extLst>
            <a:ext uri="{FF2B5EF4-FFF2-40B4-BE49-F238E27FC236}">
              <a16:creationId xmlns:a16="http://schemas.microsoft.com/office/drawing/2014/main" id="{5AAD82C1-73D9-4CC2-AD4E-842BA2DA92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69" name="Text Box 17">
          <a:extLst>
            <a:ext uri="{FF2B5EF4-FFF2-40B4-BE49-F238E27FC236}">
              <a16:creationId xmlns:a16="http://schemas.microsoft.com/office/drawing/2014/main" id="{86C29675-26FB-45EB-B63D-8647D0D30F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70" name="Text Box 18">
          <a:extLst>
            <a:ext uri="{FF2B5EF4-FFF2-40B4-BE49-F238E27FC236}">
              <a16:creationId xmlns:a16="http://schemas.microsoft.com/office/drawing/2014/main" id="{1C4FF183-3C31-4BE0-905D-FF17AE5F2F3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71" name="Text Box 19">
          <a:extLst>
            <a:ext uri="{FF2B5EF4-FFF2-40B4-BE49-F238E27FC236}">
              <a16:creationId xmlns:a16="http://schemas.microsoft.com/office/drawing/2014/main" id="{717FBAA9-09A6-4471-B1AC-5544DA3B95F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2" name="Text Box 16">
          <a:extLst>
            <a:ext uri="{FF2B5EF4-FFF2-40B4-BE49-F238E27FC236}">
              <a16:creationId xmlns:a16="http://schemas.microsoft.com/office/drawing/2014/main" id="{553DE6A5-E93B-4CC5-8742-B6178D76FC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3" name="Text Box 17">
          <a:extLst>
            <a:ext uri="{FF2B5EF4-FFF2-40B4-BE49-F238E27FC236}">
              <a16:creationId xmlns:a16="http://schemas.microsoft.com/office/drawing/2014/main" id="{6702548E-5998-4AAC-858A-103598A40B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4" name="Text Box 18">
          <a:extLst>
            <a:ext uri="{FF2B5EF4-FFF2-40B4-BE49-F238E27FC236}">
              <a16:creationId xmlns:a16="http://schemas.microsoft.com/office/drawing/2014/main" id="{17F6BE8A-8A40-40A9-B47F-78CED2BF13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5" name="Text Box 19">
          <a:extLst>
            <a:ext uri="{FF2B5EF4-FFF2-40B4-BE49-F238E27FC236}">
              <a16:creationId xmlns:a16="http://schemas.microsoft.com/office/drawing/2014/main" id="{B1D47953-98CF-45CF-926E-E2117DF618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376" name="Text Box 16">
          <a:extLst>
            <a:ext uri="{FF2B5EF4-FFF2-40B4-BE49-F238E27FC236}">
              <a16:creationId xmlns:a16="http://schemas.microsoft.com/office/drawing/2014/main" id="{F1760B68-B09A-477B-85A9-5242F9FC6F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377" name="Text Box 17">
          <a:extLst>
            <a:ext uri="{FF2B5EF4-FFF2-40B4-BE49-F238E27FC236}">
              <a16:creationId xmlns:a16="http://schemas.microsoft.com/office/drawing/2014/main" id="{48C65881-C045-4E6D-8986-01180ECAA1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378" name="Text Box 18">
          <a:extLst>
            <a:ext uri="{FF2B5EF4-FFF2-40B4-BE49-F238E27FC236}">
              <a16:creationId xmlns:a16="http://schemas.microsoft.com/office/drawing/2014/main" id="{4449A35D-4DFF-4A1F-9494-4A24DA714AA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379" name="Text Box 19">
          <a:extLst>
            <a:ext uri="{FF2B5EF4-FFF2-40B4-BE49-F238E27FC236}">
              <a16:creationId xmlns:a16="http://schemas.microsoft.com/office/drawing/2014/main" id="{ED4301E1-BB26-4DE2-95EE-C9F353DB977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2380" name="Text Box 15">
          <a:extLst>
            <a:ext uri="{FF2B5EF4-FFF2-40B4-BE49-F238E27FC236}">
              <a16:creationId xmlns:a16="http://schemas.microsoft.com/office/drawing/2014/main" id="{41C23B6E-5713-459D-A300-ECC6C74F29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1" name="Text Box 16">
          <a:extLst>
            <a:ext uri="{FF2B5EF4-FFF2-40B4-BE49-F238E27FC236}">
              <a16:creationId xmlns:a16="http://schemas.microsoft.com/office/drawing/2014/main" id="{1BA4E24E-7073-4DE0-B382-31A314AF1C6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2" name="Text Box 17">
          <a:extLst>
            <a:ext uri="{FF2B5EF4-FFF2-40B4-BE49-F238E27FC236}">
              <a16:creationId xmlns:a16="http://schemas.microsoft.com/office/drawing/2014/main" id="{01258DC1-8922-4771-8B67-3178CF83318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3" name="Text Box 18">
          <a:extLst>
            <a:ext uri="{FF2B5EF4-FFF2-40B4-BE49-F238E27FC236}">
              <a16:creationId xmlns:a16="http://schemas.microsoft.com/office/drawing/2014/main" id="{561B8912-17F6-4C23-AAA7-F0BD6C106F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4" name="Text Box 19">
          <a:extLst>
            <a:ext uri="{FF2B5EF4-FFF2-40B4-BE49-F238E27FC236}">
              <a16:creationId xmlns:a16="http://schemas.microsoft.com/office/drawing/2014/main" id="{DB291158-0C90-47B7-A3A7-A0E26CC9E81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85" name="Text Box 16">
          <a:extLst>
            <a:ext uri="{FF2B5EF4-FFF2-40B4-BE49-F238E27FC236}">
              <a16:creationId xmlns:a16="http://schemas.microsoft.com/office/drawing/2014/main" id="{DB1DEE4E-CCA5-4D45-9A95-86476DB3DC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86" name="Text Box 17">
          <a:extLst>
            <a:ext uri="{FF2B5EF4-FFF2-40B4-BE49-F238E27FC236}">
              <a16:creationId xmlns:a16="http://schemas.microsoft.com/office/drawing/2014/main" id="{52DE060D-68B7-4245-B7B3-AEEF96F77D7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15875</xdr:rowOff>
    </xdr:from>
    <xdr:ext cx="95250" cy="171450"/>
    <xdr:sp macro="" textlink="">
      <xdr:nvSpPr>
        <xdr:cNvPr id="2387" name="Text Box 18">
          <a:extLst>
            <a:ext uri="{FF2B5EF4-FFF2-40B4-BE49-F238E27FC236}">
              <a16:creationId xmlns:a16="http://schemas.microsoft.com/office/drawing/2014/main" id="{9B5209EB-F18A-45F8-BE99-ACF76045876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88" name="Text Box 16">
          <a:extLst>
            <a:ext uri="{FF2B5EF4-FFF2-40B4-BE49-F238E27FC236}">
              <a16:creationId xmlns:a16="http://schemas.microsoft.com/office/drawing/2014/main" id="{F917C15F-F7C9-4B8D-8A5B-8E3EB663AB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89" name="Text Box 17">
          <a:extLst>
            <a:ext uri="{FF2B5EF4-FFF2-40B4-BE49-F238E27FC236}">
              <a16:creationId xmlns:a16="http://schemas.microsoft.com/office/drawing/2014/main" id="{6F4107DA-211A-42A5-BD9B-DAA20C775FB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90" name="Text Box 18">
          <a:extLst>
            <a:ext uri="{FF2B5EF4-FFF2-40B4-BE49-F238E27FC236}">
              <a16:creationId xmlns:a16="http://schemas.microsoft.com/office/drawing/2014/main" id="{EB385E68-1DFC-4180-9769-6A73DC9143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91" name="Text Box 19">
          <a:extLst>
            <a:ext uri="{FF2B5EF4-FFF2-40B4-BE49-F238E27FC236}">
              <a16:creationId xmlns:a16="http://schemas.microsoft.com/office/drawing/2014/main" id="{08023D75-0436-4E74-B55A-39FEBD87869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92" name="Text Box 16">
          <a:extLst>
            <a:ext uri="{FF2B5EF4-FFF2-40B4-BE49-F238E27FC236}">
              <a16:creationId xmlns:a16="http://schemas.microsoft.com/office/drawing/2014/main" id="{9C43E67E-399C-4E8F-A648-7707F816BE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393" name="Text Box 15">
          <a:extLst>
            <a:ext uri="{FF2B5EF4-FFF2-40B4-BE49-F238E27FC236}">
              <a16:creationId xmlns:a16="http://schemas.microsoft.com/office/drawing/2014/main" id="{2D359EF0-1B51-4133-8C22-F0E7575F4C3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2394" name="Text Box 15">
          <a:extLst>
            <a:ext uri="{FF2B5EF4-FFF2-40B4-BE49-F238E27FC236}">
              <a16:creationId xmlns:a16="http://schemas.microsoft.com/office/drawing/2014/main" id="{4EE380D2-570E-47F2-AFEA-36A80AB066D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395" name="Text Box 15">
          <a:extLst>
            <a:ext uri="{FF2B5EF4-FFF2-40B4-BE49-F238E27FC236}">
              <a16:creationId xmlns:a16="http://schemas.microsoft.com/office/drawing/2014/main" id="{CEA17625-500A-4D20-91EB-A551A12636E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504825</xdr:rowOff>
    </xdr:from>
    <xdr:ext cx="95250" cy="442269"/>
    <xdr:sp macro="" textlink="">
      <xdr:nvSpPr>
        <xdr:cNvPr id="2396" name="Text Box 15">
          <a:extLst>
            <a:ext uri="{FF2B5EF4-FFF2-40B4-BE49-F238E27FC236}">
              <a16:creationId xmlns:a16="http://schemas.microsoft.com/office/drawing/2014/main" id="{DAB42BA6-3AC0-4E5E-ABCA-56DE9BD8286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2397" name="Text Box 15">
          <a:extLst>
            <a:ext uri="{FF2B5EF4-FFF2-40B4-BE49-F238E27FC236}">
              <a16:creationId xmlns:a16="http://schemas.microsoft.com/office/drawing/2014/main" id="{3FFD8709-6F5D-4C3D-BD11-10A3E9CD4C6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2398" name="Text Box 15">
          <a:extLst>
            <a:ext uri="{FF2B5EF4-FFF2-40B4-BE49-F238E27FC236}">
              <a16:creationId xmlns:a16="http://schemas.microsoft.com/office/drawing/2014/main" id="{B964FACF-2F0B-4291-B0A6-2C81014A51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399" name="Text Box 15">
          <a:extLst>
            <a:ext uri="{FF2B5EF4-FFF2-40B4-BE49-F238E27FC236}">
              <a16:creationId xmlns:a16="http://schemas.microsoft.com/office/drawing/2014/main" id="{9EADE018-BA5B-4AFE-9DA4-1560007DCDB7}"/>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00" name="Text Box 16">
          <a:extLst>
            <a:ext uri="{FF2B5EF4-FFF2-40B4-BE49-F238E27FC236}">
              <a16:creationId xmlns:a16="http://schemas.microsoft.com/office/drawing/2014/main" id="{856CE4F2-02B2-4698-9470-AEBD4101B44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01" name="Text Box 17">
          <a:extLst>
            <a:ext uri="{FF2B5EF4-FFF2-40B4-BE49-F238E27FC236}">
              <a16:creationId xmlns:a16="http://schemas.microsoft.com/office/drawing/2014/main" id="{8E5D5646-86D1-4267-A7D0-790AB647E7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02" name="Text Box 18">
          <a:extLst>
            <a:ext uri="{FF2B5EF4-FFF2-40B4-BE49-F238E27FC236}">
              <a16:creationId xmlns:a16="http://schemas.microsoft.com/office/drawing/2014/main" id="{43F6B48B-3760-4687-AB6C-8A819BD4CFC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03" name="Text Box 19">
          <a:extLst>
            <a:ext uri="{FF2B5EF4-FFF2-40B4-BE49-F238E27FC236}">
              <a16:creationId xmlns:a16="http://schemas.microsoft.com/office/drawing/2014/main" id="{70D5748A-1040-4421-840B-12F31733AA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04" name="Text Box 16">
          <a:extLst>
            <a:ext uri="{FF2B5EF4-FFF2-40B4-BE49-F238E27FC236}">
              <a16:creationId xmlns:a16="http://schemas.microsoft.com/office/drawing/2014/main" id="{0F8191EB-9E73-4AE4-95A7-DFED0C239F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05" name="Text Box 17">
          <a:extLst>
            <a:ext uri="{FF2B5EF4-FFF2-40B4-BE49-F238E27FC236}">
              <a16:creationId xmlns:a16="http://schemas.microsoft.com/office/drawing/2014/main" id="{F43826EC-9F23-4337-9FAB-3D0915C2C6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06" name="Text Box 18">
          <a:extLst>
            <a:ext uri="{FF2B5EF4-FFF2-40B4-BE49-F238E27FC236}">
              <a16:creationId xmlns:a16="http://schemas.microsoft.com/office/drawing/2014/main" id="{3D62663D-AAA6-4E87-9AB1-0DE5A803238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07" name="Text Box 19">
          <a:extLst>
            <a:ext uri="{FF2B5EF4-FFF2-40B4-BE49-F238E27FC236}">
              <a16:creationId xmlns:a16="http://schemas.microsoft.com/office/drawing/2014/main" id="{32AC2C35-036C-41CF-8419-366920962E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08" name="Text Box 16">
          <a:extLst>
            <a:ext uri="{FF2B5EF4-FFF2-40B4-BE49-F238E27FC236}">
              <a16:creationId xmlns:a16="http://schemas.microsoft.com/office/drawing/2014/main" id="{D41D3ABA-740C-4578-89B4-01055C96947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09" name="Text Box 17">
          <a:extLst>
            <a:ext uri="{FF2B5EF4-FFF2-40B4-BE49-F238E27FC236}">
              <a16:creationId xmlns:a16="http://schemas.microsoft.com/office/drawing/2014/main" id="{1580A92D-7029-4C55-953E-751A3FB6B7B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10" name="Text Box 18">
          <a:extLst>
            <a:ext uri="{FF2B5EF4-FFF2-40B4-BE49-F238E27FC236}">
              <a16:creationId xmlns:a16="http://schemas.microsoft.com/office/drawing/2014/main" id="{0F26CC78-5134-4124-84CF-B99489898F6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11" name="Text Box 19">
          <a:extLst>
            <a:ext uri="{FF2B5EF4-FFF2-40B4-BE49-F238E27FC236}">
              <a16:creationId xmlns:a16="http://schemas.microsoft.com/office/drawing/2014/main" id="{BD2B843D-7296-49C2-A940-2E11546CB0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412" name="Text Box 15">
          <a:extLst>
            <a:ext uri="{FF2B5EF4-FFF2-40B4-BE49-F238E27FC236}">
              <a16:creationId xmlns:a16="http://schemas.microsoft.com/office/drawing/2014/main" id="{14B031DC-2F86-4731-89CE-F169F40F5CD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13" name="Text Box 16">
          <a:extLst>
            <a:ext uri="{FF2B5EF4-FFF2-40B4-BE49-F238E27FC236}">
              <a16:creationId xmlns:a16="http://schemas.microsoft.com/office/drawing/2014/main" id="{6DEE609D-CCC7-4FC4-8170-8950ABE7A04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14" name="Text Box 17">
          <a:extLst>
            <a:ext uri="{FF2B5EF4-FFF2-40B4-BE49-F238E27FC236}">
              <a16:creationId xmlns:a16="http://schemas.microsoft.com/office/drawing/2014/main" id="{51D7FA59-8FBB-415D-A92F-3FAD90FB3B8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15" name="Text Box 18">
          <a:extLst>
            <a:ext uri="{FF2B5EF4-FFF2-40B4-BE49-F238E27FC236}">
              <a16:creationId xmlns:a16="http://schemas.microsoft.com/office/drawing/2014/main" id="{BFF3833E-5AF4-48BD-9310-728EEAA387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16" name="Text Box 19">
          <a:extLst>
            <a:ext uri="{FF2B5EF4-FFF2-40B4-BE49-F238E27FC236}">
              <a16:creationId xmlns:a16="http://schemas.microsoft.com/office/drawing/2014/main" id="{77EB61D4-E9F7-4B3B-BF8F-C90857E2DB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17" name="Text Box 16">
          <a:extLst>
            <a:ext uri="{FF2B5EF4-FFF2-40B4-BE49-F238E27FC236}">
              <a16:creationId xmlns:a16="http://schemas.microsoft.com/office/drawing/2014/main" id="{7342C143-FFD3-4F6D-9CEC-D858230E64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18" name="Text Box 17">
          <a:extLst>
            <a:ext uri="{FF2B5EF4-FFF2-40B4-BE49-F238E27FC236}">
              <a16:creationId xmlns:a16="http://schemas.microsoft.com/office/drawing/2014/main" id="{F7059628-4600-42C2-9723-70D30C3597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19" name="Text Box 18">
          <a:extLst>
            <a:ext uri="{FF2B5EF4-FFF2-40B4-BE49-F238E27FC236}">
              <a16:creationId xmlns:a16="http://schemas.microsoft.com/office/drawing/2014/main" id="{7AF2C1BE-6E9D-43C3-B7E6-447126BA8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0" name="Text Box 16">
          <a:extLst>
            <a:ext uri="{FF2B5EF4-FFF2-40B4-BE49-F238E27FC236}">
              <a16:creationId xmlns:a16="http://schemas.microsoft.com/office/drawing/2014/main" id="{8434DB14-8968-4B79-9530-C460F94793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1" name="Text Box 17">
          <a:extLst>
            <a:ext uri="{FF2B5EF4-FFF2-40B4-BE49-F238E27FC236}">
              <a16:creationId xmlns:a16="http://schemas.microsoft.com/office/drawing/2014/main" id="{E6230483-6AAC-4116-AEDB-106EA94E05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2" name="Text Box 18">
          <a:extLst>
            <a:ext uri="{FF2B5EF4-FFF2-40B4-BE49-F238E27FC236}">
              <a16:creationId xmlns:a16="http://schemas.microsoft.com/office/drawing/2014/main" id="{A564BBF4-5518-4A71-89C3-018843C872F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3" name="Text Box 19">
          <a:extLst>
            <a:ext uri="{FF2B5EF4-FFF2-40B4-BE49-F238E27FC236}">
              <a16:creationId xmlns:a16="http://schemas.microsoft.com/office/drawing/2014/main" id="{1325116D-6722-4AE1-AC6C-8ED9B475C9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4" name="Text Box 16">
          <a:extLst>
            <a:ext uri="{FF2B5EF4-FFF2-40B4-BE49-F238E27FC236}">
              <a16:creationId xmlns:a16="http://schemas.microsoft.com/office/drawing/2014/main" id="{1CCCF8FC-3311-45C4-9567-7FDE4BF76D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5" name="Text Box 17">
          <a:extLst>
            <a:ext uri="{FF2B5EF4-FFF2-40B4-BE49-F238E27FC236}">
              <a16:creationId xmlns:a16="http://schemas.microsoft.com/office/drawing/2014/main" id="{DE9992E5-DDD4-4A00-9AD7-FC6E9875411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6" name="Text Box 18">
          <a:extLst>
            <a:ext uri="{FF2B5EF4-FFF2-40B4-BE49-F238E27FC236}">
              <a16:creationId xmlns:a16="http://schemas.microsoft.com/office/drawing/2014/main" id="{8BF9F18E-A55F-4312-A861-F91CE8DF16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7" name="Text Box 19">
          <a:extLst>
            <a:ext uri="{FF2B5EF4-FFF2-40B4-BE49-F238E27FC236}">
              <a16:creationId xmlns:a16="http://schemas.microsoft.com/office/drawing/2014/main" id="{812DFFE5-2149-4459-8EA8-BE813146E2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56743"/>
    <xdr:sp macro="" textlink="">
      <xdr:nvSpPr>
        <xdr:cNvPr id="2428" name="Text Box 15">
          <a:extLst>
            <a:ext uri="{FF2B5EF4-FFF2-40B4-BE49-F238E27FC236}">
              <a16:creationId xmlns:a16="http://schemas.microsoft.com/office/drawing/2014/main" id="{AF22FE06-528C-4200-9D0F-E5F47F950EFE}"/>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429" name="Text Box 15">
          <a:extLst>
            <a:ext uri="{FF2B5EF4-FFF2-40B4-BE49-F238E27FC236}">
              <a16:creationId xmlns:a16="http://schemas.microsoft.com/office/drawing/2014/main" id="{EF75B6C2-AAA6-41AA-B75D-4495DFD3A0A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504825</xdr:rowOff>
    </xdr:from>
    <xdr:ext cx="95250" cy="442269"/>
    <xdr:sp macro="" textlink="">
      <xdr:nvSpPr>
        <xdr:cNvPr id="2430" name="Text Box 15">
          <a:extLst>
            <a:ext uri="{FF2B5EF4-FFF2-40B4-BE49-F238E27FC236}">
              <a16:creationId xmlns:a16="http://schemas.microsoft.com/office/drawing/2014/main" id="{BBF84823-F776-4B0A-B755-ED2A11B07FD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2431" name="Text Box 15">
          <a:extLst>
            <a:ext uri="{FF2B5EF4-FFF2-40B4-BE49-F238E27FC236}">
              <a16:creationId xmlns:a16="http://schemas.microsoft.com/office/drawing/2014/main" id="{66001E70-822D-4D29-8E43-88E7F740A1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2432" name="Text Box 15">
          <a:extLst>
            <a:ext uri="{FF2B5EF4-FFF2-40B4-BE49-F238E27FC236}">
              <a16:creationId xmlns:a16="http://schemas.microsoft.com/office/drawing/2014/main" id="{CD2CF708-C09F-422A-80E2-38144D50DA1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213632"/>
    <xdr:sp macro="" textlink="">
      <xdr:nvSpPr>
        <xdr:cNvPr id="2433" name="Text Box 15">
          <a:extLst>
            <a:ext uri="{FF2B5EF4-FFF2-40B4-BE49-F238E27FC236}">
              <a16:creationId xmlns:a16="http://schemas.microsoft.com/office/drawing/2014/main" id="{147226A2-E95A-46BC-BAEA-4ADB335FC7B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34" name="Text Box 16">
          <a:extLst>
            <a:ext uri="{FF2B5EF4-FFF2-40B4-BE49-F238E27FC236}">
              <a16:creationId xmlns:a16="http://schemas.microsoft.com/office/drawing/2014/main" id="{7C0F592F-5F0C-41B0-A78B-166BA43F8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35" name="Text Box 17">
          <a:extLst>
            <a:ext uri="{FF2B5EF4-FFF2-40B4-BE49-F238E27FC236}">
              <a16:creationId xmlns:a16="http://schemas.microsoft.com/office/drawing/2014/main" id="{C0992608-06F5-494C-A90F-D44B59948D6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36" name="Text Box 18">
          <a:extLst>
            <a:ext uri="{FF2B5EF4-FFF2-40B4-BE49-F238E27FC236}">
              <a16:creationId xmlns:a16="http://schemas.microsoft.com/office/drawing/2014/main" id="{6BCAEE7C-7F5E-4327-B285-49DD17DA52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37" name="Text Box 19">
          <a:extLst>
            <a:ext uri="{FF2B5EF4-FFF2-40B4-BE49-F238E27FC236}">
              <a16:creationId xmlns:a16="http://schemas.microsoft.com/office/drawing/2014/main" id="{51E7A403-310D-4DEA-9EC1-F7DBF2E461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38" name="Text Box 16">
          <a:extLst>
            <a:ext uri="{FF2B5EF4-FFF2-40B4-BE49-F238E27FC236}">
              <a16:creationId xmlns:a16="http://schemas.microsoft.com/office/drawing/2014/main" id="{18F717D6-23C1-45F9-8321-D2684BF567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39" name="Text Box 17">
          <a:extLst>
            <a:ext uri="{FF2B5EF4-FFF2-40B4-BE49-F238E27FC236}">
              <a16:creationId xmlns:a16="http://schemas.microsoft.com/office/drawing/2014/main" id="{85E4125D-BBDE-42A1-8077-10E8D69D8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40" name="Text Box 18">
          <a:extLst>
            <a:ext uri="{FF2B5EF4-FFF2-40B4-BE49-F238E27FC236}">
              <a16:creationId xmlns:a16="http://schemas.microsoft.com/office/drawing/2014/main" id="{836C9DB2-5E88-4C38-A85B-85E95586E8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41" name="Text Box 19">
          <a:extLst>
            <a:ext uri="{FF2B5EF4-FFF2-40B4-BE49-F238E27FC236}">
              <a16:creationId xmlns:a16="http://schemas.microsoft.com/office/drawing/2014/main" id="{1AB1B282-F35E-400F-8E43-4738239609B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42" name="Text Box 16">
          <a:extLst>
            <a:ext uri="{FF2B5EF4-FFF2-40B4-BE49-F238E27FC236}">
              <a16:creationId xmlns:a16="http://schemas.microsoft.com/office/drawing/2014/main" id="{9FEC8522-08D6-47D3-9042-E733F65C93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43" name="Text Box 17">
          <a:extLst>
            <a:ext uri="{FF2B5EF4-FFF2-40B4-BE49-F238E27FC236}">
              <a16:creationId xmlns:a16="http://schemas.microsoft.com/office/drawing/2014/main" id="{B72DA6C9-564B-454A-A520-BA0C32B698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44" name="Text Box 18">
          <a:extLst>
            <a:ext uri="{FF2B5EF4-FFF2-40B4-BE49-F238E27FC236}">
              <a16:creationId xmlns:a16="http://schemas.microsoft.com/office/drawing/2014/main" id="{C97729F1-DC53-464E-B76F-7482D9B1DBE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45" name="Text Box 19">
          <a:extLst>
            <a:ext uri="{FF2B5EF4-FFF2-40B4-BE49-F238E27FC236}">
              <a16:creationId xmlns:a16="http://schemas.microsoft.com/office/drawing/2014/main" id="{8B2789FF-BFF0-4298-8EDD-6C93E539C32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446" name="Text Box 15">
          <a:extLst>
            <a:ext uri="{FF2B5EF4-FFF2-40B4-BE49-F238E27FC236}">
              <a16:creationId xmlns:a16="http://schemas.microsoft.com/office/drawing/2014/main" id="{4FD600DD-194B-4EB4-93CC-D209F0112A6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47" name="Text Box 16">
          <a:extLst>
            <a:ext uri="{FF2B5EF4-FFF2-40B4-BE49-F238E27FC236}">
              <a16:creationId xmlns:a16="http://schemas.microsoft.com/office/drawing/2014/main" id="{3AB6DE8F-77ED-4EB2-9036-6272613C78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48" name="Text Box 17">
          <a:extLst>
            <a:ext uri="{FF2B5EF4-FFF2-40B4-BE49-F238E27FC236}">
              <a16:creationId xmlns:a16="http://schemas.microsoft.com/office/drawing/2014/main" id="{2AAA9FD4-7A67-411E-9723-AFFB00C57FD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49" name="Text Box 18">
          <a:extLst>
            <a:ext uri="{FF2B5EF4-FFF2-40B4-BE49-F238E27FC236}">
              <a16:creationId xmlns:a16="http://schemas.microsoft.com/office/drawing/2014/main" id="{947723FB-10DC-49B2-8524-00B1740CD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50" name="Text Box 19">
          <a:extLst>
            <a:ext uri="{FF2B5EF4-FFF2-40B4-BE49-F238E27FC236}">
              <a16:creationId xmlns:a16="http://schemas.microsoft.com/office/drawing/2014/main" id="{C631B1E6-F207-4A2E-9C56-E0B457076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2451" name="Text Box 15">
          <a:extLst>
            <a:ext uri="{FF2B5EF4-FFF2-40B4-BE49-F238E27FC236}">
              <a16:creationId xmlns:a16="http://schemas.microsoft.com/office/drawing/2014/main" id="{E56BC250-E521-427F-844B-E1F0F338225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52" name="Text Box 16">
          <a:extLst>
            <a:ext uri="{FF2B5EF4-FFF2-40B4-BE49-F238E27FC236}">
              <a16:creationId xmlns:a16="http://schemas.microsoft.com/office/drawing/2014/main" id="{3033EFF0-8382-4AAE-B3FE-2823DB81A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53" name="Text Box 17">
          <a:extLst>
            <a:ext uri="{FF2B5EF4-FFF2-40B4-BE49-F238E27FC236}">
              <a16:creationId xmlns:a16="http://schemas.microsoft.com/office/drawing/2014/main" id="{88FCE368-F1A2-4E5C-868B-F908C0FD56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54" name="Text Box 18">
          <a:extLst>
            <a:ext uri="{FF2B5EF4-FFF2-40B4-BE49-F238E27FC236}">
              <a16:creationId xmlns:a16="http://schemas.microsoft.com/office/drawing/2014/main" id="{522328DB-0635-4D21-A44A-89DC4F71A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5" name="Text Box 16">
          <a:extLst>
            <a:ext uri="{FF2B5EF4-FFF2-40B4-BE49-F238E27FC236}">
              <a16:creationId xmlns:a16="http://schemas.microsoft.com/office/drawing/2014/main" id="{BCEDBD44-9819-4CD1-9559-BB77937DCE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6" name="Text Box 17">
          <a:extLst>
            <a:ext uri="{FF2B5EF4-FFF2-40B4-BE49-F238E27FC236}">
              <a16:creationId xmlns:a16="http://schemas.microsoft.com/office/drawing/2014/main" id="{59F824D6-E0E7-4745-87D9-5878C1E827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7" name="Text Box 18">
          <a:extLst>
            <a:ext uri="{FF2B5EF4-FFF2-40B4-BE49-F238E27FC236}">
              <a16:creationId xmlns:a16="http://schemas.microsoft.com/office/drawing/2014/main" id="{184E5C8B-CE7E-4C89-ACDE-5A42D907E0A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8" name="Text Box 19">
          <a:extLst>
            <a:ext uri="{FF2B5EF4-FFF2-40B4-BE49-F238E27FC236}">
              <a16:creationId xmlns:a16="http://schemas.microsoft.com/office/drawing/2014/main" id="{CF7E5A73-7625-4C45-9969-B074AA5EA9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9" name="Text Box 16">
          <a:extLst>
            <a:ext uri="{FF2B5EF4-FFF2-40B4-BE49-F238E27FC236}">
              <a16:creationId xmlns:a16="http://schemas.microsoft.com/office/drawing/2014/main" id="{B3DC66D0-10F4-4026-8F88-1A0A1A47276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60" name="Text Box 17">
          <a:extLst>
            <a:ext uri="{FF2B5EF4-FFF2-40B4-BE49-F238E27FC236}">
              <a16:creationId xmlns:a16="http://schemas.microsoft.com/office/drawing/2014/main" id="{071B7B28-B2E2-4E56-9B1A-F901679D2D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61" name="Text Box 18">
          <a:extLst>
            <a:ext uri="{FF2B5EF4-FFF2-40B4-BE49-F238E27FC236}">
              <a16:creationId xmlns:a16="http://schemas.microsoft.com/office/drawing/2014/main" id="{B55F9FCD-2263-44D6-8954-C1BF6A633A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462" name="Text Box 15">
          <a:extLst>
            <a:ext uri="{FF2B5EF4-FFF2-40B4-BE49-F238E27FC236}">
              <a16:creationId xmlns:a16="http://schemas.microsoft.com/office/drawing/2014/main" id="{E8CC9B9B-12C3-41B6-AE80-66735B3EA02D}"/>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63" name="Text Box 16">
          <a:extLst>
            <a:ext uri="{FF2B5EF4-FFF2-40B4-BE49-F238E27FC236}">
              <a16:creationId xmlns:a16="http://schemas.microsoft.com/office/drawing/2014/main" id="{BEBACE22-2C3C-454B-B265-C2D55CCACC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64" name="Text Box 17">
          <a:extLst>
            <a:ext uri="{FF2B5EF4-FFF2-40B4-BE49-F238E27FC236}">
              <a16:creationId xmlns:a16="http://schemas.microsoft.com/office/drawing/2014/main" id="{878ABEE7-C3BC-4C58-BA7E-3F75521C51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65" name="Text Box 18">
          <a:extLst>
            <a:ext uri="{FF2B5EF4-FFF2-40B4-BE49-F238E27FC236}">
              <a16:creationId xmlns:a16="http://schemas.microsoft.com/office/drawing/2014/main" id="{369D912B-3E0A-4BCC-AAD9-99D71042C1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66" name="Text Box 19">
          <a:extLst>
            <a:ext uri="{FF2B5EF4-FFF2-40B4-BE49-F238E27FC236}">
              <a16:creationId xmlns:a16="http://schemas.microsoft.com/office/drawing/2014/main" id="{652C2721-39D0-4F0B-A612-8EF63955D8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67" name="Text Box 16">
          <a:extLst>
            <a:ext uri="{FF2B5EF4-FFF2-40B4-BE49-F238E27FC236}">
              <a16:creationId xmlns:a16="http://schemas.microsoft.com/office/drawing/2014/main" id="{16C652E7-A140-4849-A4EE-0F859B4CFD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68" name="Text Box 17">
          <a:extLst>
            <a:ext uri="{FF2B5EF4-FFF2-40B4-BE49-F238E27FC236}">
              <a16:creationId xmlns:a16="http://schemas.microsoft.com/office/drawing/2014/main" id="{D1C83C9A-F9F8-4757-8191-1B3981ECC2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69" name="Text Box 18">
          <a:extLst>
            <a:ext uri="{FF2B5EF4-FFF2-40B4-BE49-F238E27FC236}">
              <a16:creationId xmlns:a16="http://schemas.microsoft.com/office/drawing/2014/main" id="{4AAC5BC8-1F3C-448F-8CCF-9E419F81706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70" name="Text Box 19">
          <a:extLst>
            <a:ext uri="{FF2B5EF4-FFF2-40B4-BE49-F238E27FC236}">
              <a16:creationId xmlns:a16="http://schemas.microsoft.com/office/drawing/2014/main" id="{6DA41BD4-3013-4533-BB49-D8A0960D21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471" name="Text Box 16">
          <a:extLst>
            <a:ext uri="{FF2B5EF4-FFF2-40B4-BE49-F238E27FC236}">
              <a16:creationId xmlns:a16="http://schemas.microsoft.com/office/drawing/2014/main" id="{09845176-E0E5-4137-8BC4-E20CA05005E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472" name="Text Box 17">
          <a:extLst>
            <a:ext uri="{FF2B5EF4-FFF2-40B4-BE49-F238E27FC236}">
              <a16:creationId xmlns:a16="http://schemas.microsoft.com/office/drawing/2014/main" id="{B47E946D-E1E1-46E4-A9C4-E26C7990F8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473" name="Text Box 18">
          <a:extLst>
            <a:ext uri="{FF2B5EF4-FFF2-40B4-BE49-F238E27FC236}">
              <a16:creationId xmlns:a16="http://schemas.microsoft.com/office/drawing/2014/main" id="{579CF9F3-5357-46CF-8B5C-32032E8850A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474" name="Text Box 19">
          <a:extLst>
            <a:ext uri="{FF2B5EF4-FFF2-40B4-BE49-F238E27FC236}">
              <a16:creationId xmlns:a16="http://schemas.microsoft.com/office/drawing/2014/main" id="{D96549C8-0AD9-4F49-924A-1D3A56A30E5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475" name="Text Box 15">
          <a:extLst>
            <a:ext uri="{FF2B5EF4-FFF2-40B4-BE49-F238E27FC236}">
              <a16:creationId xmlns:a16="http://schemas.microsoft.com/office/drawing/2014/main" id="{C6192FD2-A78F-4002-A563-4B29398F029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76" name="Text Box 16">
          <a:extLst>
            <a:ext uri="{FF2B5EF4-FFF2-40B4-BE49-F238E27FC236}">
              <a16:creationId xmlns:a16="http://schemas.microsoft.com/office/drawing/2014/main" id="{8C45A1E0-F107-425B-9D5C-0CC94EC178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77" name="Text Box 17">
          <a:extLst>
            <a:ext uri="{FF2B5EF4-FFF2-40B4-BE49-F238E27FC236}">
              <a16:creationId xmlns:a16="http://schemas.microsoft.com/office/drawing/2014/main" id="{18261EEF-0816-47C6-A6DA-9293DA0720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78" name="Text Box 18">
          <a:extLst>
            <a:ext uri="{FF2B5EF4-FFF2-40B4-BE49-F238E27FC236}">
              <a16:creationId xmlns:a16="http://schemas.microsoft.com/office/drawing/2014/main" id="{61FAAB4A-B122-431E-B1B4-C5F7BF511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79" name="Text Box 19">
          <a:extLst>
            <a:ext uri="{FF2B5EF4-FFF2-40B4-BE49-F238E27FC236}">
              <a16:creationId xmlns:a16="http://schemas.microsoft.com/office/drawing/2014/main" id="{AD2859ED-8F95-460E-97EE-E10EE9B948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80" name="Text Box 16">
          <a:extLst>
            <a:ext uri="{FF2B5EF4-FFF2-40B4-BE49-F238E27FC236}">
              <a16:creationId xmlns:a16="http://schemas.microsoft.com/office/drawing/2014/main" id="{6E3E1B3E-DE9D-43C5-B8E3-DAD07C523BB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81" name="Text Box 17">
          <a:extLst>
            <a:ext uri="{FF2B5EF4-FFF2-40B4-BE49-F238E27FC236}">
              <a16:creationId xmlns:a16="http://schemas.microsoft.com/office/drawing/2014/main" id="{951DD8A4-6311-45CA-832F-0D856010BA0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30</xdr:row>
      <xdr:rowOff>15875</xdr:rowOff>
    </xdr:from>
    <xdr:ext cx="95250" cy="171450"/>
    <xdr:sp macro="" textlink="">
      <xdr:nvSpPr>
        <xdr:cNvPr id="2482" name="Text Box 18">
          <a:extLst>
            <a:ext uri="{FF2B5EF4-FFF2-40B4-BE49-F238E27FC236}">
              <a16:creationId xmlns:a16="http://schemas.microsoft.com/office/drawing/2014/main" id="{2106EE57-D8D7-4BC7-9F4E-D7EB9995B3D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3" name="Text Box 16">
          <a:extLst>
            <a:ext uri="{FF2B5EF4-FFF2-40B4-BE49-F238E27FC236}">
              <a16:creationId xmlns:a16="http://schemas.microsoft.com/office/drawing/2014/main" id="{BB8DCE25-4565-47DA-B207-E61ADEFFAE7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4" name="Text Box 17">
          <a:extLst>
            <a:ext uri="{FF2B5EF4-FFF2-40B4-BE49-F238E27FC236}">
              <a16:creationId xmlns:a16="http://schemas.microsoft.com/office/drawing/2014/main" id="{732FBB98-EF87-4ABD-90E5-3FA3C591A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5" name="Text Box 18">
          <a:extLst>
            <a:ext uri="{FF2B5EF4-FFF2-40B4-BE49-F238E27FC236}">
              <a16:creationId xmlns:a16="http://schemas.microsoft.com/office/drawing/2014/main" id="{843FA61D-205E-46C8-966F-E6E23EE3277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6" name="Text Box 19">
          <a:extLst>
            <a:ext uri="{FF2B5EF4-FFF2-40B4-BE49-F238E27FC236}">
              <a16:creationId xmlns:a16="http://schemas.microsoft.com/office/drawing/2014/main" id="{81E4D386-F34C-48C8-85B0-63E3DB72D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7" name="Text Box 16">
          <a:extLst>
            <a:ext uri="{FF2B5EF4-FFF2-40B4-BE49-F238E27FC236}">
              <a16:creationId xmlns:a16="http://schemas.microsoft.com/office/drawing/2014/main" id="{56DB96B2-57B1-430F-A388-859CEB437A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488" name="Text Box 15">
          <a:extLst>
            <a:ext uri="{FF2B5EF4-FFF2-40B4-BE49-F238E27FC236}">
              <a16:creationId xmlns:a16="http://schemas.microsoft.com/office/drawing/2014/main" id="{A5C43B50-57BF-40E5-BEA6-0DF84F19BD9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2489" name="Text Box 15">
          <a:extLst>
            <a:ext uri="{FF2B5EF4-FFF2-40B4-BE49-F238E27FC236}">
              <a16:creationId xmlns:a16="http://schemas.microsoft.com/office/drawing/2014/main" id="{C5870714-8AFF-4DF1-AE2D-1CDADB41877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490" name="Text Box 15">
          <a:extLst>
            <a:ext uri="{FF2B5EF4-FFF2-40B4-BE49-F238E27FC236}">
              <a16:creationId xmlns:a16="http://schemas.microsoft.com/office/drawing/2014/main" id="{DA7D4984-EC2F-4E02-A013-E8D824D8204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504825</xdr:rowOff>
    </xdr:from>
    <xdr:ext cx="95250" cy="442269"/>
    <xdr:sp macro="" textlink="">
      <xdr:nvSpPr>
        <xdr:cNvPr id="2491" name="Text Box 15">
          <a:extLst>
            <a:ext uri="{FF2B5EF4-FFF2-40B4-BE49-F238E27FC236}">
              <a16:creationId xmlns:a16="http://schemas.microsoft.com/office/drawing/2014/main" id="{AE166C7F-ECFE-436F-8F60-8252A778EAE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492" name="Text Box 15">
          <a:extLst>
            <a:ext uri="{FF2B5EF4-FFF2-40B4-BE49-F238E27FC236}">
              <a16:creationId xmlns:a16="http://schemas.microsoft.com/office/drawing/2014/main" id="{1B8CE965-CC9C-41E1-98BD-5634D658B6A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493" name="Text Box 15">
          <a:extLst>
            <a:ext uri="{FF2B5EF4-FFF2-40B4-BE49-F238E27FC236}">
              <a16:creationId xmlns:a16="http://schemas.microsoft.com/office/drawing/2014/main" id="{07E77F61-B75B-4FF6-82F7-92A5F44009F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494" name="Text Box 15">
          <a:extLst>
            <a:ext uri="{FF2B5EF4-FFF2-40B4-BE49-F238E27FC236}">
              <a16:creationId xmlns:a16="http://schemas.microsoft.com/office/drawing/2014/main" id="{E39FE762-1C94-4C85-93F9-7FCE952D3C05}"/>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5" name="Text Box 16">
          <a:extLst>
            <a:ext uri="{FF2B5EF4-FFF2-40B4-BE49-F238E27FC236}">
              <a16:creationId xmlns:a16="http://schemas.microsoft.com/office/drawing/2014/main" id="{CB32388B-AB4F-4FE9-80D7-EBE16F8FE2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6" name="Text Box 17">
          <a:extLst>
            <a:ext uri="{FF2B5EF4-FFF2-40B4-BE49-F238E27FC236}">
              <a16:creationId xmlns:a16="http://schemas.microsoft.com/office/drawing/2014/main" id="{C844F8E4-7FDA-4A97-8012-1712067AC9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7" name="Text Box 18">
          <a:extLst>
            <a:ext uri="{FF2B5EF4-FFF2-40B4-BE49-F238E27FC236}">
              <a16:creationId xmlns:a16="http://schemas.microsoft.com/office/drawing/2014/main" id="{0A5CACF8-D678-44EF-8C8F-CCEC90F119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8" name="Text Box 19">
          <a:extLst>
            <a:ext uri="{FF2B5EF4-FFF2-40B4-BE49-F238E27FC236}">
              <a16:creationId xmlns:a16="http://schemas.microsoft.com/office/drawing/2014/main" id="{5EC4C3B8-1184-4218-9700-E10D2D3056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99" name="Text Box 16">
          <a:extLst>
            <a:ext uri="{FF2B5EF4-FFF2-40B4-BE49-F238E27FC236}">
              <a16:creationId xmlns:a16="http://schemas.microsoft.com/office/drawing/2014/main" id="{C52E215B-01DB-498F-8CE1-318A66FD62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00" name="Text Box 17">
          <a:extLst>
            <a:ext uri="{FF2B5EF4-FFF2-40B4-BE49-F238E27FC236}">
              <a16:creationId xmlns:a16="http://schemas.microsoft.com/office/drawing/2014/main" id="{DD98C94F-4C60-42F5-A7CA-50C64107C0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01" name="Text Box 18">
          <a:extLst>
            <a:ext uri="{FF2B5EF4-FFF2-40B4-BE49-F238E27FC236}">
              <a16:creationId xmlns:a16="http://schemas.microsoft.com/office/drawing/2014/main" id="{DD2CE829-5C64-4B98-B64E-ADD6A8CBFAF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02" name="Text Box 19">
          <a:extLst>
            <a:ext uri="{FF2B5EF4-FFF2-40B4-BE49-F238E27FC236}">
              <a16:creationId xmlns:a16="http://schemas.microsoft.com/office/drawing/2014/main" id="{A0C5FC52-BA64-4252-82A4-BD3065AECF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3" name="Text Box 16">
          <a:extLst>
            <a:ext uri="{FF2B5EF4-FFF2-40B4-BE49-F238E27FC236}">
              <a16:creationId xmlns:a16="http://schemas.microsoft.com/office/drawing/2014/main" id="{603FCF3A-C87B-49BE-B356-DBDD72D100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4" name="Text Box 17">
          <a:extLst>
            <a:ext uri="{FF2B5EF4-FFF2-40B4-BE49-F238E27FC236}">
              <a16:creationId xmlns:a16="http://schemas.microsoft.com/office/drawing/2014/main" id="{BFD1A47A-C9CB-4A52-BA89-F50B51B1A8D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5" name="Text Box 18">
          <a:extLst>
            <a:ext uri="{FF2B5EF4-FFF2-40B4-BE49-F238E27FC236}">
              <a16:creationId xmlns:a16="http://schemas.microsoft.com/office/drawing/2014/main" id="{BAB159F1-F2D4-481E-BD44-51FE395285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6" name="Text Box 19">
          <a:extLst>
            <a:ext uri="{FF2B5EF4-FFF2-40B4-BE49-F238E27FC236}">
              <a16:creationId xmlns:a16="http://schemas.microsoft.com/office/drawing/2014/main" id="{49F9227A-E613-45ED-9397-8B7E543C48C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507" name="Text Box 15">
          <a:extLst>
            <a:ext uri="{FF2B5EF4-FFF2-40B4-BE49-F238E27FC236}">
              <a16:creationId xmlns:a16="http://schemas.microsoft.com/office/drawing/2014/main" id="{B4FA79C5-DFAE-4161-B392-116B5636769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08" name="Text Box 16">
          <a:extLst>
            <a:ext uri="{FF2B5EF4-FFF2-40B4-BE49-F238E27FC236}">
              <a16:creationId xmlns:a16="http://schemas.microsoft.com/office/drawing/2014/main" id="{F1A8DC32-E9C8-4C74-A563-C5CE3CE2AA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09" name="Text Box 17">
          <a:extLst>
            <a:ext uri="{FF2B5EF4-FFF2-40B4-BE49-F238E27FC236}">
              <a16:creationId xmlns:a16="http://schemas.microsoft.com/office/drawing/2014/main" id="{5B15CD9C-888D-44D2-AAE7-D73F1CBBD7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10" name="Text Box 18">
          <a:extLst>
            <a:ext uri="{FF2B5EF4-FFF2-40B4-BE49-F238E27FC236}">
              <a16:creationId xmlns:a16="http://schemas.microsoft.com/office/drawing/2014/main" id="{EA7F89A5-18B5-4D41-9C77-036528D211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11" name="Text Box 19">
          <a:extLst>
            <a:ext uri="{FF2B5EF4-FFF2-40B4-BE49-F238E27FC236}">
              <a16:creationId xmlns:a16="http://schemas.microsoft.com/office/drawing/2014/main" id="{6AEEFD6D-4B4C-45B7-9CCB-ED53F8C5592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12" name="Text Box 16">
          <a:extLst>
            <a:ext uri="{FF2B5EF4-FFF2-40B4-BE49-F238E27FC236}">
              <a16:creationId xmlns:a16="http://schemas.microsoft.com/office/drawing/2014/main" id="{7245D792-B351-4400-B479-06AD630B217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13" name="Text Box 17">
          <a:extLst>
            <a:ext uri="{FF2B5EF4-FFF2-40B4-BE49-F238E27FC236}">
              <a16:creationId xmlns:a16="http://schemas.microsoft.com/office/drawing/2014/main" id="{43787AAB-3CB6-4A01-A2E2-B3E84DA69E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14" name="Text Box 18">
          <a:extLst>
            <a:ext uri="{FF2B5EF4-FFF2-40B4-BE49-F238E27FC236}">
              <a16:creationId xmlns:a16="http://schemas.microsoft.com/office/drawing/2014/main" id="{2CED88C3-B5E4-42E7-B900-4C0AF40F891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5" name="Text Box 16">
          <a:extLst>
            <a:ext uri="{FF2B5EF4-FFF2-40B4-BE49-F238E27FC236}">
              <a16:creationId xmlns:a16="http://schemas.microsoft.com/office/drawing/2014/main" id="{FB8CA26B-18E7-4FE9-B62C-120CB5D0A8E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6" name="Text Box 17">
          <a:extLst>
            <a:ext uri="{FF2B5EF4-FFF2-40B4-BE49-F238E27FC236}">
              <a16:creationId xmlns:a16="http://schemas.microsoft.com/office/drawing/2014/main" id="{38E0F28D-D819-4012-BD62-CB65F07EEF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7" name="Text Box 18">
          <a:extLst>
            <a:ext uri="{FF2B5EF4-FFF2-40B4-BE49-F238E27FC236}">
              <a16:creationId xmlns:a16="http://schemas.microsoft.com/office/drawing/2014/main" id="{1224D6B9-D7DF-4FBC-972D-0678A36CECA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8" name="Text Box 19">
          <a:extLst>
            <a:ext uri="{FF2B5EF4-FFF2-40B4-BE49-F238E27FC236}">
              <a16:creationId xmlns:a16="http://schemas.microsoft.com/office/drawing/2014/main" id="{CE396AD1-8B3E-4FBE-A1FD-C9EC6996F59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9" name="Text Box 16">
          <a:extLst>
            <a:ext uri="{FF2B5EF4-FFF2-40B4-BE49-F238E27FC236}">
              <a16:creationId xmlns:a16="http://schemas.microsoft.com/office/drawing/2014/main" id="{29A0F4D9-4BDE-4861-8319-2A3EF92053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20" name="Text Box 17">
          <a:extLst>
            <a:ext uri="{FF2B5EF4-FFF2-40B4-BE49-F238E27FC236}">
              <a16:creationId xmlns:a16="http://schemas.microsoft.com/office/drawing/2014/main" id="{F2CD0E18-21A7-4A9E-B690-C383987C5EB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21" name="Text Box 18">
          <a:extLst>
            <a:ext uri="{FF2B5EF4-FFF2-40B4-BE49-F238E27FC236}">
              <a16:creationId xmlns:a16="http://schemas.microsoft.com/office/drawing/2014/main" id="{01D2512B-DEF4-4601-8543-E549718137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22" name="Text Box 19">
          <a:extLst>
            <a:ext uri="{FF2B5EF4-FFF2-40B4-BE49-F238E27FC236}">
              <a16:creationId xmlns:a16="http://schemas.microsoft.com/office/drawing/2014/main" id="{1D6D1AAD-A13B-484B-9A29-7A132F016F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2523" name="Text Box 15">
          <a:extLst>
            <a:ext uri="{FF2B5EF4-FFF2-40B4-BE49-F238E27FC236}">
              <a16:creationId xmlns:a16="http://schemas.microsoft.com/office/drawing/2014/main" id="{C7E72653-E706-4B3A-816E-425D4F521B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524" name="Text Box 15">
          <a:extLst>
            <a:ext uri="{FF2B5EF4-FFF2-40B4-BE49-F238E27FC236}">
              <a16:creationId xmlns:a16="http://schemas.microsoft.com/office/drawing/2014/main" id="{C96B1422-6B03-41E7-8A7E-948C1B4DE1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504825</xdr:rowOff>
    </xdr:from>
    <xdr:ext cx="95250" cy="442269"/>
    <xdr:sp macro="" textlink="">
      <xdr:nvSpPr>
        <xdr:cNvPr id="2525" name="Text Box 15">
          <a:extLst>
            <a:ext uri="{FF2B5EF4-FFF2-40B4-BE49-F238E27FC236}">
              <a16:creationId xmlns:a16="http://schemas.microsoft.com/office/drawing/2014/main" id="{251620E6-C47B-4387-AA2F-F2130F59C1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526" name="Text Box 15">
          <a:extLst>
            <a:ext uri="{FF2B5EF4-FFF2-40B4-BE49-F238E27FC236}">
              <a16:creationId xmlns:a16="http://schemas.microsoft.com/office/drawing/2014/main" id="{7B9E8176-FCC7-402F-A986-B01FAFCD045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527" name="Text Box 15">
          <a:extLst>
            <a:ext uri="{FF2B5EF4-FFF2-40B4-BE49-F238E27FC236}">
              <a16:creationId xmlns:a16="http://schemas.microsoft.com/office/drawing/2014/main" id="{FB590EE7-0B97-4873-A798-9B879E8ED0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213632"/>
    <xdr:sp macro="" textlink="">
      <xdr:nvSpPr>
        <xdr:cNvPr id="2528" name="Text Box 15">
          <a:extLst>
            <a:ext uri="{FF2B5EF4-FFF2-40B4-BE49-F238E27FC236}">
              <a16:creationId xmlns:a16="http://schemas.microsoft.com/office/drawing/2014/main" id="{E3921091-0CC2-4934-9D61-216F4467A64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29" name="Text Box 16">
          <a:extLst>
            <a:ext uri="{FF2B5EF4-FFF2-40B4-BE49-F238E27FC236}">
              <a16:creationId xmlns:a16="http://schemas.microsoft.com/office/drawing/2014/main" id="{0BA0BDA2-1538-4D9E-8D86-0E5E92C71E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30" name="Text Box 17">
          <a:extLst>
            <a:ext uri="{FF2B5EF4-FFF2-40B4-BE49-F238E27FC236}">
              <a16:creationId xmlns:a16="http://schemas.microsoft.com/office/drawing/2014/main" id="{7B630F03-DE23-4B4B-ACE9-90111C4C0B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31" name="Text Box 18">
          <a:extLst>
            <a:ext uri="{FF2B5EF4-FFF2-40B4-BE49-F238E27FC236}">
              <a16:creationId xmlns:a16="http://schemas.microsoft.com/office/drawing/2014/main" id="{4BC4F2CD-6F6A-4F4B-9048-04D8424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32" name="Text Box 19">
          <a:extLst>
            <a:ext uri="{FF2B5EF4-FFF2-40B4-BE49-F238E27FC236}">
              <a16:creationId xmlns:a16="http://schemas.microsoft.com/office/drawing/2014/main" id="{6CC6EA94-AC01-4637-8EBB-036F107B00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3" name="Text Box 16">
          <a:extLst>
            <a:ext uri="{FF2B5EF4-FFF2-40B4-BE49-F238E27FC236}">
              <a16:creationId xmlns:a16="http://schemas.microsoft.com/office/drawing/2014/main" id="{C21841FA-4445-4EF7-BF78-D398D9EF21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4" name="Text Box 17">
          <a:extLst>
            <a:ext uri="{FF2B5EF4-FFF2-40B4-BE49-F238E27FC236}">
              <a16:creationId xmlns:a16="http://schemas.microsoft.com/office/drawing/2014/main" id="{0B6C5F2A-9726-47B2-A1AB-0A23580655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5" name="Text Box 18">
          <a:extLst>
            <a:ext uri="{FF2B5EF4-FFF2-40B4-BE49-F238E27FC236}">
              <a16:creationId xmlns:a16="http://schemas.microsoft.com/office/drawing/2014/main" id="{B1D49112-2955-4166-ABA1-87F7193A1D4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6" name="Text Box 19">
          <a:extLst>
            <a:ext uri="{FF2B5EF4-FFF2-40B4-BE49-F238E27FC236}">
              <a16:creationId xmlns:a16="http://schemas.microsoft.com/office/drawing/2014/main" id="{7226DC22-69EE-4210-9CB6-9662499922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37" name="Text Box 16">
          <a:extLst>
            <a:ext uri="{FF2B5EF4-FFF2-40B4-BE49-F238E27FC236}">
              <a16:creationId xmlns:a16="http://schemas.microsoft.com/office/drawing/2014/main" id="{F3525FFE-9F32-458B-94DC-68D2D64D90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38" name="Text Box 17">
          <a:extLst>
            <a:ext uri="{FF2B5EF4-FFF2-40B4-BE49-F238E27FC236}">
              <a16:creationId xmlns:a16="http://schemas.microsoft.com/office/drawing/2014/main" id="{31F4F03E-ECC0-4EFA-A74B-C70F56E5E39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39" name="Text Box 18">
          <a:extLst>
            <a:ext uri="{FF2B5EF4-FFF2-40B4-BE49-F238E27FC236}">
              <a16:creationId xmlns:a16="http://schemas.microsoft.com/office/drawing/2014/main" id="{EAE5CD6D-B043-48C8-8F1D-BC908CB18A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40" name="Text Box 19">
          <a:extLst>
            <a:ext uri="{FF2B5EF4-FFF2-40B4-BE49-F238E27FC236}">
              <a16:creationId xmlns:a16="http://schemas.microsoft.com/office/drawing/2014/main" id="{0263D295-BD52-4F1E-970D-817D6B4181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541" name="Text Box 15">
          <a:extLst>
            <a:ext uri="{FF2B5EF4-FFF2-40B4-BE49-F238E27FC236}">
              <a16:creationId xmlns:a16="http://schemas.microsoft.com/office/drawing/2014/main" id="{203005CB-6056-41EA-8D69-A603C33C3D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2" name="Text Box 16">
          <a:extLst>
            <a:ext uri="{FF2B5EF4-FFF2-40B4-BE49-F238E27FC236}">
              <a16:creationId xmlns:a16="http://schemas.microsoft.com/office/drawing/2014/main" id="{717725CC-348F-4EF3-A8CC-6F33B0CAD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3" name="Text Box 17">
          <a:extLst>
            <a:ext uri="{FF2B5EF4-FFF2-40B4-BE49-F238E27FC236}">
              <a16:creationId xmlns:a16="http://schemas.microsoft.com/office/drawing/2014/main" id="{6F877150-0E5A-4365-930E-DD2B5754D5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4" name="Text Box 18">
          <a:extLst>
            <a:ext uri="{FF2B5EF4-FFF2-40B4-BE49-F238E27FC236}">
              <a16:creationId xmlns:a16="http://schemas.microsoft.com/office/drawing/2014/main" id="{37793312-DD72-4362-ABBB-5CC29AC76B7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5" name="Text Box 19">
          <a:extLst>
            <a:ext uri="{FF2B5EF4-FFF2-40B4-BE49-F238E27FC236}">
              <a16:creationId xmlns:a16="http://schemas.microsoft.com/office/drawing/2014/main" id="{7ED67DF0-9071-4B4F-AC0C-0BF2C39741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2546" name="Text Box 15">
          <a:extLst>
            <a:ext uri="{FF2B5EF4-FFF2-40B4-BE49-F238E27FC236}">
              <a16:creationId xmlns:a16="http://schemas.microsoft.com/office/drawing/2014/main" id="{5EAF6086-2D43-4DA6-BCB5-5126A57265B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47" name="Text Box 16">
          <a:extLst>
            <a:ext uri="{FF2B5EF4-FFF2-40B4-BE49-F238E27FC236}">
              <a16:creationId xmlns:a16="http://schemas.microsoft.com/office/drawing/2014/main" id="{3056E5BD-6FF1-465A-8D5D-5F5EA0F4C4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48" name="Text Box 17">
          <a:extLst>
            <a:ext uri="{FF2B5EF4-FFF2-40B4-BE49-F238E27FC236}">
              <a16:creationId xmlns:a16="http://schemas.microsoft.com/office/drawing/2014/main" id="{1596BAF1-0D95-4573-9C49-E620B6EC0F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49" name="Text Box 18">
          <a:extLst>
            <a:ext uri="{FF2B5EF4-FFF2-40B4-BE49-F238E27FC236}">
              <a16:creationId xmlns:a16="http://schemas.microsoft.com/office/drawing/2014/main" id="{DCE28907-C58F-4101-A729-2E46EA785EB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0" name="Text Box 16">
          <a:extLst>
            <a:ext uri="{FF2B5EF4-FFF2-40B4-BE49-F238E27FC236}">
              <a16:creationId xmlns:a16="http://schemas.microsoft.com/office/drawing/2014/main" id="{DCADF11F-E12C-4FDF-8BC6-F505FDE6456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1" name="Text Box 17">
          <a:extLst>
            <a:ext uri="{FF2B5EF4-FFF2-40B4-BE49-F238E27FC236}">
              <a16:creationId xmlns:a16="http://schemas.microsoft.com/office/drawing/2014/main" id="{A8018998-9FB3-46E5-9798-72048ED527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2" name="Text Box 18">
          <a:extLst>
            <a:ext uri="{FF2B5EF4-FFF2-40B4-BE49-F238E27FC236}">
              <a16:creationId xmlns:a16="http://schemas.microsoft.com/office/drawing/2014/main" id="{F3A276F6-9855-48EC-B764-26C22E54AA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3" name="Text Box 19">
          <a:extLst>
            <a:ext uri="{FF2B5EF4-FFF2-40B4-BE49-F238E27FC236}">
              <a16:creationId xmlns:a16="http://schemas.microsoft.com/office/drawing/2014/main" id="{4113B32F-1780-455E-9ED1-42236328B3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4" name="Text Box 16">
          <a:extLst>
            <a:ext uri="{FF2B5EF4-FFF2-40B4-BE49-F238E27FC236}">
              <a16:creationId xmlns:a16="http://schemas.microsoft.com/office/drawing/2014/main" id="{4CE6E1C8-C7FC-497D-AEB7-0CFAF4A036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5" name="Text Box 17">
          <a:extLst>
            <a:ext uri="{FF2B5EF4-FFF2-40B4-BE49-F238E27FC236}">
              <a16:creationId xmlns:a16="http://schemas.microsoft.com/office/drawing/2014/main" id="{A3F00E51-BB4C-453D-8756-5EDBD5EC396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6" name="Text Box 18">
          <a:extLst>
            <a:ext uri="{FF2B5EF4-FFF2-40B4-BE49-F238E27FC236}">
              <a16:creationId xmlns:a16="http://schemas.microsoft.com/office/drawing/2014/main" id="{0E3251EC-7C22-4B50-867B-91FA1FA3E6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557" name="Text Box 15">
          <a:extLst>
            <a:ext uri="{FF2B5EF4-FFF2-40B4-BE49-F238E27FC236}">
              <a16:creationId xmlns:a16="http://schemas.microsoft.com/office/drawing/2014/main" id="{54807338-1CBD-46D0-8EE1-A06FD193CA0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58" name="Text Box 16">
          <a:extLst>
            <a:ext uri="{FF2B5EF4-FFF2-40B4-BE49-F238E27FC236}">
              <a16:creationId xmlns:a16="http://schemas.microsoft.com/office/drawing/2014/main" id="{F1BC5F28-78F5-454F-937D-5C0EB3D9463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59" name="Text Box 17">
          <a:extLst>
            <a:ext uri="{FF2B5EF4-FFF2-40B4-BE49-F238E27FC236}">
              <a16:creationId xmlns:a16="http://schemas.microsoft.com/office/drawing/2014/main" id="{06ABDF4A-83C2-4FA5-950F-0BC670F584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60" name="Text Box 18">
          <a:extLst>
            <a:ext uri="{FF2B5EF4-FFF2-40B4-BE49-F238E27FC236}">
              <a16:creationId xmlns:a16="http://schemas.microsoft.com/office/drawing/2014/main" id="{FB0F9477-890F-416B-9E8C-D0B3ACCDB1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61" name="Text Box 19">
          <a:extLst>
            <a:ext uri="{FF2B5EF4-FFF2-40B4-BE49-F238E27FC236}">
              <a16:creationId xmlns:a16="http://schemas.microsoft.com/office/drawing/2014/main" id="{9821E9F6-1EC4-48B1-A97C-4EFCE610F3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2" name="Text Box 16">
          <a:extLst>
            <a:ext uri="{FF2B5EF4-FFF2-40B4-BE49-F238E27FC236}">
              <a16:creationId xmlns:a16="http://schemas.microsoft.com/office/drawing/2014/main" id="{88CD1AC6-6F10-4A34-8740-1B2771C104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3" name="Text Box 17">
          <a:extLst>
            <a:ext uri="{FF2B5EF4-FFF2-40B4-BE49-F238E27FC236}">
              <a16:creationId xmlns:a16="http://schemas.microsoft.com/office/drawing/2014/main" id="{37EDD550-426B-4378-B098-4A47B7D46C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4" name="Text Box 18">
          <a:extLst>
            <a:ext uri="{FF2B5EF4-FFF2-40B4-BE49-F238E27FC236}">
              <a16:creationId xmlns:a16="http://schemas.microsoft.com/office/drawing/2014/main" id="{E0966647-F5C5-4F7A-944F-72EF4DBA61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5" name="Text Box 19">
          <a:extLst>
            <a:ext uri="{FF2B5EF4-FFF2-40B4-BE49-F238E27FC236}">
              <a16:creationId xmlns:a16="http://schemas.microsoft.com/office/drawing/2014/main" id="{5B5CF1B8-9773-479D-975C-A5E1F40FFF0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566" name="Text Box 16">
          <a:extLst>
            <a:ext uri="{FF2B5EF4-FFF2-40B4-BE49-F238E27FC236}">
              <a16:creationId xmlns:a16="http://schemas.microsoft.com/office/drawing/2014/main" id="{5E815E23-EF8D-49FF-AB4F-2A0F5A63A9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567" name="Text Box 17">
          <a:extLst>
            <a:ext uri="{FF2B5EF4-FFF2-40B4-BE49-F238E27FC236}">
              <a16:creationId xmlns:a16="http://schemas.microsoft.com/office/drawing/2014/main" id="{FC041369-F051-4989-853E-408F3DE4DF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568" name="Text Box 18">
          <a:extLst>
            <a:ext uri="{FF2B5EF4-FFF2-40B4-BE49-F238E27FC236}">
              <a16:creationId xmlns:a16="http://schemas.microsoft.com/office/drawing/2014/main" id="{1A73A1F7-DE67-402C-ABBD-36E9660022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569" name="Text Box 19">
          <a:extLst>
            <a:ext uri="{FF2B5EF4-FFF2-40B4-BE49-F238E27FC236}">
              <a16:creationId xmlns:a16="http://schemas.microsoft.com/office/drawing/2014/main" id="{8B53DC2C-BC1C-4D0F-AB98-D8F96AE7AF4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570" name="Text Box 15">
          <a:extLst>
            <a:ext uri="{FF2B5EF4-FFF2-40B4-BE49-F238E27FC236}">
              <a16:creationId xmlns:a16="http://schemas.microsoft.com/office/drawing/2014/main" id="{6741ED9B-5D25-4971-A054-DA02BEC442D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1" name="Text Box 16">
          <a:extLst>
            <a:ext uri="{FF2B5EF4-FFF2-40B4-BE49-F238E27FC236}">
              <a16:creationId xmlns:a16="http://schemas.microsoft.com/office/drawing/2014/main" id="{1E891369-11C2-4FAD-9866-ACDCE45A25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2" name="Text Box 17">
          <a:extLst>
            <a:ext uri="{FF2B5EF4-FFF2-40B4-BE49-F238E27FC236}">
              <a16:creationId xmlns:a16="http://schemas.microsoft.com/office/drawing/2014/main" id="{F35D75C6-48CF-4534-B58B-89323EE604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3" name="Text Box 18">
          <a:extLst>
            <a:ext uri="{FF2B5EF4-FFF2-40B4-BE49-F238E27FC236}">
              <a16:creationId xmlns:a16="http://schemas.microsoft.com/office/drawing/2014/main" id="{E423429A-0CDD-40FC-A820-DEE61352B4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4" name="Text Box 19">
          <a:extLst>
            <a:ext uri="{FF2B5EF4-FFF2-40B4-BE49-F238E27FC236}">
              <a16:creationId xmlns:a16="http://schemas.microsoft.com/office/drawing/2014/main" id="{60F18563-1568-494A-950D-807082D48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75" name="Text Box 16">
          <a:extLst>
            <a:ext uri="{FF2B5EF4-FFF2-40B4-BE49-F238E27FC236}">
              <a16:creationId xmlns:a16="http://schemas.microsoft.com/office/drawing/2014/main" id="{42BC96EE-DF7D-4BF1-B701-BBC970896B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76" name="Text Box 17">
          <a:extLst>
            <a:ext uri="{FF2B5EF4-FFF2-40B4-BE49-F238E27FC236}">
              <a16:creationId xmlns:a16="http://schemas.microsoft.com/office/drawing/2014/main" id="{ED46B314-B1BB-43B8-9A58-E391E51590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15875</xdr:rowOff>
    </xdr:from>
    <xdr:ext cx="95250" cy="171450"/>
    <xdr:sp macro="" textlink="">
      <xdr:nvSpPr>
        <xdr:cNvPr id="2577" name="Text Box 18">
          <a:extLst>
            <a:ext uri="{FF2B5EF4-FFF2-40B4-BE49-F238E27FC236}">
              <a16:creationId xmlns:a16="http://schemas.microsoft.com/office/drawing/2014/main" id="{32AA57FB-C435-4177-A678-153557CC7DB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78" name="Text Box 16">
          <a:extLst>
            <a:ext uri="{FF2B5EF4-FFF2-40B4-BE49-F238E27FC236}">
              <a16:creationId xmlns:a16="http://schemas.microsoft.com/office/drawing/2014/main" id="{AB25890E-A212-41FD-AAF7-6FEBF35B03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79" name="Text Box 17">
          <a:extLst>
            <a:ext uri="{FF2B5EF4-FFF2-40B4-BE49-F238E27FC236}">
              <a16:creationId xmlns:a16="http://schemas.microsoft.com/office/drawing/2014/main" id="{DC13ECFD-046F-4E2F-8F7E-6C01D64E28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80" name="Text Box 18">
          <a:extLst>
            <a:ext uri="{FF2B5EF4-FFF2-40B4-BE49-F238E27FC236}">
              <a16:creationId xmlns:a16="http://schemas.microsoft.com/office/drawing/2014/main" id="{54F3B35F-87EC-4C25-B440-4E4C3E42E4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81" name="Text Box 19">
          <a:extLst>
            <a:ext uri="{FF2B5EF4-FFF2-40B4-BE49-F238E27FC236}">
              <a16:creationId xmlns:a16="http://schemas.microsoft.com/office/drawing/2014/main" id="{948B0B9E-4FA0-4901-91A3-CB2ABE097C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82" name="Text Box 16">
          <a:extLst>
            <a:ext uri="{FF2B5EF4-FFF2-40B4-BE49-F238E27FC236}">
              <a16:creationId xmlns:a16="http://schemas.microsoft.com/office/drawing/2014/main" id="{030F1200-DC30-4781-ABE0-424EE49582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583" name="Text Box 15">
          <a:extLst>
            <a:ext uri="{FF2B5EF4-FFF2-40B4-BE49-F238E27FC236}">
              <a16:creationId xmlns:a16="http://schemas.microsoft.com/office/drawing/2014/main" id="{91078C4B-ADA1-4BE4-A7CE-61FCADF86537}"/>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2584" name="Text Box 15">
          <a:extLst>
            <a:ext uri="{FF2B5EF4-FFF2-40B4-BE49-F238E27FC236}">
              <a16:creationId xmlns:a16="http://schemas.microsoft.com/office/drawing/2014/main" id="{36B681BF-51A7-46F8-BCFF-A8AD75421429}"/>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585" name="Text Box 15">
          <a:extLst>
            <a:ext uri="{FF2B5EF4-FFF2-40B4-BE49-F238E27FC236}">
              <a16:creationId xmlns:a16="http://schemas.microsoft.com/office/drawing/2014/main" id="{A4AC8EA8-ECEC-48F3-9926-7DD8ED61BEB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504825</xdr:rowOff>
    </xdr:from>
    <xdr:ext cx="95250" cy="442269"/>
    <xdr:sp macro="" textlink="">
      <xdr:nvSpPr>
        <xdr:cNvPr id="2586" name="Text Box 15">
          <a:extLst>
            <a:ext uri="{FF2B5EF4-FFF2-40B4-BE49-F238E27FC236}">
              <a16:creationId xmlns:a16="http://schemas.microsoft.com/office/drawing/2014/main" id="{D39E45EB-7C21-44DE-B6D0-05B36CF974F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2587" name="Text Box 15">
          <a:extLst>
            <a:ext uri="{FF2B5EF4-FFF2-40B4-BE49-F238E27FC236}">
              <a16:creationId xmlns:a16="http://schemas.microsoft.com/office/drawing/2014/main" id="{D4676525-7C55-41A8-AC66-EAB82E4FCFD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2588" name="Text Box 15">
          <a:extLst>
            <a:ext uri="{FF2B5EF4-FFF2-40B4-BE49-F238E27FC236}">
              <a16:creationId xmlns:a16="http://schemas.microsoft.com/office/drawing/2014/main" id="{1C931037-F664-4247-B49F-7F1B8A9BE66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589" name="Text Box 15">
          <a:extLst>
            <a:ext uri="{FF2B5EF4-FFF2-40B4-BE49-F238E27FC236}">
              <a16:creationId xmlns:a16="http://schemas.microsoft.com/office/drawing/2014/main" id="{0DE3CF75-FF18-4A27-AFDE-60437A32840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90" name="Text Box 16">
          <a:extLst>
            <a:ext uri="{FF2B5EF4-FFF2-40B4-BE49-F238E27FC236}">
              <a16:creationId xmlns:a16="http://schemas.microsoft.com/office/drawing/2014/main" id="{380C496B-1C02-4BE5-A9E0-B53155068F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91" name="Text Box 17">
          <a:extLst>
            <a:ext uri="{FF2B5EF4-FFF2-40B4-BE49-F238E27FC236}">
              <a16:creationId xmlns:a16="http://schemas.microsoft.com/office/drawing/2014/main" id="{62B8386C-4EC5-4673-A9FD-BE0AE2B4CB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92" name="Text Box 18">
          <a:extLst>
            <a:ext uri="{FF2B5EF4-FFF2-40B4-BE49-F238E27FC236}">
              <a16:creationId xmlns:a16="http://schemas.microsoft.com/office/drawing/2014/main" id="{C16A8FBD-7C97-4F0C-954C-EB5F9378DF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93" name="Text Box 19">
          <a:extLst>
            <a:ext uri="{FF2B5EF4-FFF2-40B4-BE49-F238E27FC236}">
              <a16:creationId xmlns:a16="http://schemas.microsoft.com/office/drawing/2014/main" id="{DFDBEA3D-9A8B-4819-8A80-2751394242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94" name="Text Box 16">
          <a:extLst>
            <a:ext uri="{FF2B5EF4-FFF2-40B4-BE49-F238E27FC236}">
              <a16:creationId xmlns:a16="http://schemas.microsoft.com/office/drawing/2014/main" id="{F4A4CA38-E01F-45A3-88AB-229BCD788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95" name="Text Box 17">
          <a:extLst>
            <a:ext uri="{FF2B5EF4-FFF2-40B4-BE49-F238E27FC236}">
              <a16:creationId xmlns:a16="http://schemas.microsoft.com/office/drawing/2014/main" id="{09D734CD-A1A3-4120-B80F-11F23918FB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96" name="Text Box 18">
          <a:extLst>
            <a:ext uri="{FF2B5EF4-FFF2-40B4-BE49-F238E27FC236}">
              <a16:creationId xmlns:a16="http://schemas.microsoft.com/office/drawing/2014/main" id="{42E13009-C004-4F5B-A9F2-4971F9A6412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97" name="Text Box 19">
          <a:extLst>
            <a:ext uri="{FF2B5EF4-FFF2-40B4-BE49-F238E27FC236}">
              <a16:creationId xmlns:a16="http://schemas.microsoft.com/office/drawing/2014/main" id="{59CB5CEF-57DF-46A8-AFD7-B4B171C91D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98" name="Text Box 16">
          <a:extLst>
            <a:ext uri="{FF2B5EF4-FFF2-40B4-BE49-F238E27FC236}">
              <a16:creationId xmlns:a16="http://schemas.microsoft.com/office/drawing/2014/main" id="{C4680E58-42C9-4811-BC24-BE22295E6E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99" name="Text Box 17">
          <a:extLst>
            <a:ext uri="{FF2B5EF4-FFF2-40B4-BE49-F238E27FC236}">
              <a16:creationId xmlns:a16="http://schemas.microsoft.com/office/drawing/2014/main" id="{CB15D5CB-D03D-4E8A-ADF8-AD24063059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00" name="Text Box 18">
          <a:extLst>
            <a:ext uri="{FF2B5EF4-FFF2-40B4-BE49-F238E27FC236}">
              <a16:creationId xmlns:a16="http://schemas.microsoft.com/office/drawing/2014/main" id="{DB7BBFBA-7DFA-429D-9FF8-79DFBEC7028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01" name="Text Box 19">
          <a:extLst>
            <a:ext uri="{FF2B5EF4-FFF2-40B4-BE49-F238E27FC236}">
              <a16:creationId xmlns:a16="http://schemas.microsoft.com/office/drawing/2014/main" id="{4B0059FC-4475-4E38-AACA-255456D61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602" name="Text Box 15">
          <a:extLst>
            <a:ext uri="{FF2B5EF4-FFF2-40B4-BE49-F238E27FC236}">
              <a16:creationId xmlns:a16="http://schemas.microsoft.com/office/drawing/2014/main" id="{30097EE6-F33E-47D2-881A-282A023578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03" name="Text Box 16">
          <a:extLst>
            <a:ext uri="{FF2B5EF4-FFF2-40B4-BE49-F238E27FC236}">
              <a16:creationId xmlns:a16="http://schemas.microsoft.com/office/drawing/2014/main" id="{6BF3B705-1BFB-48C3-90C9-5E9D3C0B3C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04" name="Text Box 17">
          <a:extLst>
            <a:ext uri="{FF2B5EF4-FFF2-40B4-BE49-F238E27FC236}">
              <a16:creationId xmlns:a16="http://schemas.microsoft.com/office/drawing/2014/main" id="{E7A39C8A-E00C-4C13-979E-9A5BA46E8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05" name="Text Box 18">
          <a:extLst>
            <a:ext uri="{FF2B5EF4-FFF2-40B4-BE49-F238E27FC236}">
              <a16:creationId xmlns:a16="http://schemas.microsoft.com/office/drawing/2014/main" id="{BEDA146E-0298-4AC7-88D9-1B0813B88FA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06" name="Text Box 19">
          <a:extLst>
            <a:ext uri="{FF2B5EF4-FFF2-40B4-BE49-F238E27FC236}">
              <a16:creationId xmlns:a16="http://schemas.microsoft.com/office/drawing/2014/main" id="{8213E026-2F1A-4962-9CCD-92EACDB067C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07" name="Text Box 16">
          <a:extLst>
            <a:ext uri="{FF2B5EF4-FFF2-40B4-BE49-F238E27FC236}">
              <a16:creationId xmlns:a16="http://schemas.microsoft.com/office/drawing/2014/main" id="{A58B29D9-CEFB-4049-A135-A18B0A5E80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08" name="Text Box 17">
          <a:extLst>
            <a:ext uri="{FF2B5EF4-FFF2-40B4-BE49-F238E27FC236}">
              <a16:creationId xmlns:a16="http://schemas.microsoft.com/office/drawing/2014/main" id="{AD8AE094-DDF1-445C-B778-6B0C16934F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09" name="Text Box 18">
          <a:extLst>
            <a:ext uri="{FF2B5EF4-FFF2-40B4-BE49-F238E27FC236}">
              <a16:creationId xmlns:a16="http://schemas.microsoft.com/office/drawing/2014/main" id="{145620FB-B4E9-4A6E-A459-3E198D2B81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0" name="Text Box 16">
          <a:extLst>
            <a:ext uri="{FF2B5EF4-FFF2-40B4-BE49-F238E27FC236}">
              <a16:creationId xmlns:a16="http://schemas.microsoft.com/office/drawing/2014/main" id="{DA72BD8B-F494-4917-A8A6-99FA2F567F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1" name="Text Box 17">
          <a:extLst>
            <a:ext uri="{FF2B5EF4-FFF2-40B4-BE49-F238E27FC236}">
              <a16:creationId xmlns:a16="http://schemas.microsoft.com/office/drawing/2014/main" id="{FB400F92-DBC7-4543-AF01-B633825BC39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2" name="Text Box 18">
          <a:extLst>
            <a:ext uri="{FF2B5EF4-FFF2-40B4-BE49-F238E27FC236}">
              <a16:creationId xmlns:a16="http://schemas.microsoft.com/office/drawing/2014/main" id="{D5FE6735-67D1-47D0-825A-05589B74A1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3" name="Text Box 19">
          <a:extLst>
            <a:ext uri="{FF2B5EF4-FFF2-40B4-BE49-F238E27FC236}">
              <a16:creationId xmlns:a16="http://schemas.microsoft.com/office/drawing/2014/main" id="{767F8C43-3B5D-4322-835B-9117E86A24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4" name="Text Box 16">
          <a:extLst>
            <a:ext uri="{FF2B5EF4-FFF2-40B4-BE49-F238E27FC236}">
              <a16:creationId xmlns:a16="http://schemas.microsoft.com/office/drawing/2014/main" id="{A14AADDB-62E7-43A0-91C5-CF139D6A5A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5" name="Text Box 17">
          <a:extLst>
            <a:ext uri="{FF2B5EF4-FFF2-40B4-BE49-F238E27FC236}">
              <a16:creationId xmlns:a16="http://schemas.microsoft.com/office/drawing/2014/main" id="{A9F6C0E3-0FC8-45B2-801D-FD125654F6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6" name="Text Box 18">
          <a:extLst>
            <a:ext uri="{FF2B5EF4-FFF2-40B4-BE49-F238E27FC236}">
              <a16:creationId xmlns:a16="http://schemas.microsoft.com/office/drawing/2014/main" id="{9C7CCAC2-5DB5-4462-969F-515466EBA6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7" name="Text Box 19">
          <a:extLst>
            <a:ext uri="{FF2B5EF4-FFF2-40B4-BE49-F238E27FC236}">
              <a16:creationId xmlns:a16="http://schemas.microsoft.com/office/drawing/2014/main" id="{745DAE4C-BE10-4E30-8CF7-642B90187F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2618" name="Text Box 15">
          <a:extLst>
            <a:ext uri="{FF2B5EF4-FFF2-40B4-BE49-F238E27FC236}">
              <a16:creationId xmlns:a16="http://schemas.microsoft.com/office/drawing/2014/main" id="{97D475FB-73FF-4ABF-AA01-9DF8A532993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619" name="Text Box 15">
          <a:extLst>
            <a:ext uri="{FF2B5EF4-FFF2-40B4-BE49-F238E27FC236}">
              <a16:creationId xmlns:a16="http://schemas.microsoft.com/office/drawing/2014/main" id="{18234D30-A47E-4C65-ACA5-BECE23F168E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504825</xdr:rowOff>
    </xdr:from>
    <xdr:ext cx="95250" cy="442269"/>
    <xdr:sp macro="" textlink="">
      <xdr:nvSpPr>
        <xdr:cNvPr id="2620" name="Text Box 15">
          <a:extLst>
            <a:ext uri="{FF2B5EF4-FFF2-40B4-BE49-F238E27FC236}">
              <a16:creationId xmlns:a16="http://schemas.microsoft.com/office/drawing/2014/main" id="{7D281450-CA39-4FF3-81C3-8256BC7AF0C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2621" name="Text Box 15">
          <a:extLst>
            <a:ext uri="{FF2B5EF4-FFF2-40B4-BE49-F238E27FC236}">
              <a16:creationId xmlns:a16="http://schemas.microsoft.com/office/drawing/2014/main" id="{78B166BF-1F24-481E-9FBC-D9E8F21D895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2622" name="Text Box 15">
          <a:extLst>
            <a:ext uri="{FF2B5EF4-FFF2-40B4-BE49-F238E27FC236}">
              <a16:creationId xmlns:a16="http://schemas.microsoft.com/office/drawing/2014/main" id="{9E444D67-D966-4DCD-9716-59EF6394E99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213632"/>
    <xdr:sp macro="" textlink="">
      <xdr:nvSpPr>
        <xdr:cNvPr id="2623" name="Text Box 15">
          <a:extLst>
            <a:ext uri="{FF2B5EF4-FFF2-40B4-BE49-F238E27FC236}">
              <a16:creationId xmlns:a16="http://schemas.microsoft.com/office/drawing/2014/main" id="{0568D20B-8046-4943-801F-E16ACB5B9A1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24" name="Text Box 16">
          <a:extLst>
            <a:ext uri="{FF2B5EF4-FFF2-40B4-BE49-F238E27FC236}">
              <a16:creationId xmlns:a16="http://schemas.microsoft.com/office/drawing/2014/main" id="{729D03FA-A19A-473C-A1C5-4CEA29CC7C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25" name="Text Box 17">
          <a:extLst>
            <a:ext uri="{FF2B5EF4-FFF2-40B4-BE49-F238E27FC236}">
              <a16:creationId xmlns:a16="http://schemas.microsoft.com/office/drawing/2014/main" id="{1F90CB33-C941-4162-A358-95E4A613093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26" name="Text Box 18">
          <a:extLst>
            <a:ext uri="{FF2B5EF4-FFF2-40B4-BE49-F238E27FC236}">
              <a16:creationId xmlns:a16="http://schemas.microsoft.com/office/drawing/2014/main" id="{AED43804-2821-48C5-8C3D-818D602588B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27" name="Text Box 19">
          <a:extLst>
            <a:ext uri="{FF2B5EF4-FFF2-40B4-BE49-F238E27FC236}">
              <a16:creationId xmlns:a16="http://schemas.microsoft.com/office/drawing/2014/main" id="{7293F6F9-2373-461E-B84D-818D08671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28" name="Text Box 16">
          <a:extLst>
            <a:ext uri="{FF2B5EF4-FFF2-40B4-BE49-F238E27FC236}">
              <a16:creationId xmlns:a16="http://schemas.microsoft.com/office/drawing/2014/main" id="{73E0C653-8F66-49D9-A6FE-D41FF00356C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29" name="Text Box 17">
          <a:extLst>
            <a:ext uri="{FF2B5EF4-FFF2-40B4-BE49-F238E27FC236}">
              <a16:creationId xmlns:a16="http://schemas.microsoft.com/office/drawing/2014/main" id="{9B354AC8-92C6-4788-A9C3-BB1CA4DD8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30" name="Text Box 18">
          <a:extLst>
            <a:ext uri="{FF2B5EF4-FFF2-40B4-BE49-F238E27FC236}">
              <a16:creationId xmlns:a16="http://schemas.microsoft.com/office/drawing/2014/main" id="{3EE182D8-91DD-4060-8E85-BC1520368B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31" name="Text Box 19">
          <a:extLst>
            <a:ext uri="{FF2B5EF4-FFF2-40B4-BE49-F238E27FC236}">
              <a16:creationId xmlns:a16="http://schemas.microsoft.com/office/drawing/2014/main" id="{8A86D8F8-2FF0-409D-A733-122F81059D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32" name="Text Box 16">
          <a:extLst>
            <a:ext uri="{FF2B5EF4-FFF2-40B4-BE49-F238E27FC236}">
              <a16:creationId xmlns:a16="http://schemas.microsoft.com/office/drawing/2014/main" id="{BBC3B9A7-6C7B-4CE4-BD71-2CF119B8F68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33" name="Text Box 17">
          <a:extLst>
            <a:ext uri="{FF2B5EF4-FFF2-40B4-BE49-F238E27FC236}">
              <a16:creationId xmlns:a16="http://schemas.microsoft.com/office/drawing/2014/main" id="{F921DFB6-D014-4CCF-A1C7-8161475B8B3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34" name="Text Box 18">
          <a:extLst>
            <a:ext uri="{FF2B5EF4-FFF2-40B4-BE49-F238E27FC236}">
              <a16:creationId xmlns:a16="http://schemas.microsoft.com/office/drawing/2014/main" id="{4ABCA292-B6B7-4FB4-8A6B-DD75273CCF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35" name="Text Box 19">
          <a:extLst>
            <a:ext uri="{FF2B5EF4-FFF2-40B4-BE49-F238E27FC236}">
              <a16:creationId xmlns:a16="http://schemas.microsoft.com/office/drawing/2014/main" id="{3638AB30-955B-4300-8F71-B4159950F97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636" name="Text Box 15">
          <a:extLst>
            <a:ext uri="{FF2B5EF4-FFF2-40B4-BE49-F238E27FC236}">
              <a16:creationId xmlns:a16="http://schemas.microsoft.com/office/drawing/2014/main" id="{6AEC20F3-9615-437B-8988-D08968DB9B2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37" name="Text Box 16">
          <a:extLst>
            <a:ext uri="{FF2B5EF4-FFF2-40B4-BE49-F238E27FC236}">
              <a16:creationId xmlns:a16="http://schemas.microsoft.com/office/drawing/2014/main" id="{B5A18003-B809-4F75-A825-B7BEF2146AC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38" name="Text Box 17">
          <a:extLst>
            <a:ext uri="{FF2B5EF4-FFF2-40B4-BE49-F238E27FC236}">
              <a16:creationId xmlns:a16="http://schemas.microsoft.com/office/drawing/2014/main" id="{4C392BFD-A43B-4D5F-80CC-1F0DE91006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39" name="Text Box 18">
          <a:extLst>
            <a:ext uri="{FF2B5EF4-FFF2-40B4-BE49-F238E27FC236}">
              <a16:creationId xmlns:a16="http://schemas.microsoft.com/office/drawing/2014/main" id="{C4BCB883-FEB5-4D70-9B94-A00EC59E2B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40" name="Text Box 19">
          <a:extLst>
            <a:ext uri="{FF2B5EF4-FFF2-40B4-BE49-F238E27FC236}">
              <a16:creationId xmlns:a16="http://schemas.microsoft.com/office/drawing/2014/main" id="{8DFE8D78-9BB6-4CC4-A5B7-420585599EF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641" name="Text Box 15">
          <a:extLst>
            <a:ext uri="{FF2B5EF4-FFF2-40B4-BE49-F238E27FC236}">
              <a16:creationId xmlns:a16="http://schemas.microsoft.com/office/drawing/2014/main" id="{963B4BFD-7280-4B87-9C37-AD3CC945F8B4}"/>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42" name="Text Box 16">
          <a:extLst>
            <a:ext uri="{FF2B5EF4-FFF2-40B4-BE49-F238E27FC236}">
              <a16:creationId xmlns:a16="http://schemas.microsoft.com/office/drawing/2014/main" id="{1027AC25-1BE0-48E9-A0A9-A2DA4993FB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43" name="Text Box 17">
          <a:extLst>
            <a:ext uri="{FF2B5EF4-FFF2-40B4-BE49-F238E27FC236}">
              <a16:creationId xmlns:a16="http://schemas.microsoft.com/office/drawing/2014/main" id="{5C7429F7-A945-40E5-BB05-478D240A494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44" name="Text Box 18">
          <a:extLst>
            <a:ext uri="{FF2B5EF4-FFF2-40B4-BE49-F238E27FC236}">
              <a16:creationId xmlns:a16="http://schemas.microsoft.com/office/drawing/2014/main" id="{C6E2AC5A-E62F-434F-A01D-2AC4E4F03B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5" name="Text Box 16">
          <a:extLst>
            <a:ext uri="{FF2B5EF4-FFF2-40B4-BE49-F238E27FC236}">
              <a16:creationId xmlns:a16="http://schemas.microsoft.com/office/drawing/2014/main" id="{F70BD09B-BE5A-4A58-BE8A-0E8BDCAD40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6" name="Text Box 17">
          <a:extLst>
            <a:ext uri="{FF2B5EF4-FFF2-40B4-BE49-F238E27FC236}">
              <a16:creationId xmlns:a16="http://schemas.microsoft.com/office/drawing/2014/main" id="{8F7FD432-E211-4167-9E65-0703576400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7" name="Text Box 18">
          <a:extLst>
            <a:ext uri="{FF2B5EF4-FFF2-40B4-BE49-F238E27FC236}">
              <a16:creationId xmlns:a16="http://schemas.microsoft.com/office/drawing/2014/main" id="{0FFC003C-25B5-4FB2-8CBF-21D04A7B94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8" name="Text Box 19">
          <a:extLst>
            <a:ext uri="{FF2B5EF4-FFF2-40B4-BE49-F238E27FC236}">
              <a16:creationId xmlns:a16="http://schemas.microsoft.com/office/drawing/2014/main" id="{055D50F0-A9B5-4DB5-8262-FA3733DE95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9" name="Text Box 16">
          <a:extLst>
            <a:ext uri="{FF2B5EF4-FFF2-40B4-BE49-F238E27FC236}">
              <a16:creationId xmlns:a16="http://schemas.microsoft.com/office/drawing/2014/main" id="{C8E7BC7F-A86F-4A74-B912-11C60AC257D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50" name="Text Box 17">
          <a:extLst>
            <a:ext uri="{FF2B5EF4-FFF2-40B4-BE49-F238E27FC236}">
              <a16:creationId xmlns:a16="http://schemas.microsoft.com/office/drawing/2014/main" id="{CF42D97F-3136-4E60-9408-9D3406BFB77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51" name="Text Box 18">
          <a:extLst>
            <a:ext uri="{FF2B5EF4-FFF2-40B4-BE49-F238E27FC236}">
              <a16:creationId xmlns:a16="http://schemas.microsoft.com/office/drawing/2014/main" id="{90C595C0-31E0-4D22-AEB3-65518CD886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652" name="Text Box 15">
          <a:extLst>
            <a:ext uri="{FF2B5EF4-FFF2-40B4-BE49-F238E27FC236}">
              <a16:creationId xmlns:a16="http://schemas.microsoft.com/office/drawing/2014/main" id="{C91BE9F3-E80D-4192-A787-2E8CC0CF82B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53" name="Text Box 16">
          <a:extLst>
            <a:ext uri="{FF2B5EF4-FFF2-40B4-BE49-F238E27FC236}">
              <a16:creationId xmlns:a16="http://schemas.microsoft.com/office/drawing/2014/main" id="{FF076C2A-1EA4-4AEA-9734-AE3E6581B9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54" name="Text Box 17">
          <a:extLst>
            <a:ext uri="{FF2B5EF4-FFF2-40B4-BE49-F238E27FC236}">
              <a16:creationId xmlns:a16="http://schemas.microsoft.com/office/drawing/2014/main" id="{79BA1849-C040-4004-9E8D-CAA86443E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55" name="Text Box 18">
          <a:extLst>
            <a:ext uri="{FF2B5EF4-FFF2-40B4-BE49-F238E27FC236}">
              <a16:creationId xmlns:a16="http://schemas.microsoft.com/office/drawing/2014/main" id="{F6E5E48D-ED68-41EA-BC91-9A3FF3B728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56" name="Text Box 19">
          <a:extLst>
            <a:ext uri="{FF2B5EF4-FFF2-40B4-BE49-F238E27FC236}">
              <a16:creationId xmlns:a16="http://schemas.microsoft.com/office/drawing/2014/main" id="{2DDB3E8A-FA2A-4688-82A9-13364550B3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57" name="Text Box 16">
          <a:extLst>
            <a:ext uri="{FF2B5EF4-FFF2-40B4-BE49-F238E27FC236}">
              <a16:creationId xmlns:a16="http://schemas.microsoft.com/office/drawing/2014/main" id="{F78F7BE2-CAA4-4F72-BD77-3D22006AB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58" name="Text Box 17">
          <a:extLst>
            <a:ext uri="{FF2B5EF4-FFF2-40B4-BE49-F238E27FC236}">
              <a16:creationId xmlns:a16="http://schemas.microsoft.com/office/drawing/2014/main" id="{00568E68-BA3B-43F2-98F9-E5CD98D7CB6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59" name="Text Box 18">
          <a:extLst>
            <a:ext uri="{FF2B5EF4-FFF2-40B4-BE49-F238E27FC236}">
              <a16:creationId xmlns:a16="http://schemas.microsoft.com/office/drawing/2014/main" id="{9EE0829D-316C-45AE-B832-8EBCBF5BAD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60" name="Text Box 19">
          <a:extLst>
            <a:ext uri="{FF2B5EF4-FFF2-40B4-BE49-F238E27FC236}">
              <a16:creationId xmlns:a16="http://schemas.microsoft.com/office/drawing/2014/main" id="{5E9C82A6-7B59-4475-8268-25E513D2FE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661" name="Text Box 16">
          <a:extLst>
            <a:ext uri="{FF2B5EF4-FFF2-40B4-BE49-F238E27FC236}">
              <a16:creationId xmlns:a16="http://schemas.microsoft.com/office/drawing/2014/main" id="{7C4281AE-2B93-47EB-B788-2D122B716F0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662" name="Text Box 17">
          <a:extLst>
            <a:ext uri="{FF2B5EF4-FFF2-40B4-BE49-F238E27FC236}">
              <a16:creationId xmlns:a16="http://schemas.microsoft.com/office/drawing/2014/main" id="{84AF8213-D524-4CFB-8136-CA202C82662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663" name="Text Box 18">
          <a:extLst>
            <a:ext uri="{FF2B5EF4-FFF2-40B4-BE49-F238E27FC236}">
              <a16:creationId xmlns:a16="http://schemas.microsoft.com/office/drawing/2014/main" id="{09885D82-B59A-4724-8D77-A519E16B9E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664" name="Text Box 19">
          <a:extLst>
            <a:ext uri="{FF2B5EF4-FFF2-40B4-BE49-F238E27FC236}">
              <a16:creationId xmlns:a16="http://schemas.microsoft.com/office/drawing/2014/main" id="{C1269595-A4F0-456C-A7CD-28379C6E83B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665" name="Text Box 15">
          <a:extLst>
            <a:ext uri="{FF2B5EF4-FFF2-40B4-BE49-F238E27FC236}">
              <a16:creationId xmlns:a16="http://schemas.microsoft.com/office/drawing/2014/main" id="{4E22EAD1-4A4F-469B-B8EC-7058063BE05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66" name="Text Box 16">
          <a:extLst>
            <a:ext uri="{FF2B5EF4-FFF2-40B4-BE49-F238E27FC236}">
              <a16:creationId xmlns:a16="http://schemas.microsoft.com/office/drawing/2014/main" id="{8E8C3CE8-1BEB-4BBD-9BC3-55BD29E33C7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67" name="Text Box 17">
          <a:extLst>
            <a:ext uri="{FF2B5EF4-FFF2-40B4-BE49-F238E27FC236}">
              <a16:creationId xmlns:a16="http://schemas.microsoft.com/office/drawing/2014/main" id="{B4E7DF71-F979-4C98-AC10-7CE8E1FC73E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68" name="Text Box 18">
          <a:extLst>
            <a:ext uri="{FF2B5EF4-FFF2-40B4-BE49-F238E27FC236}">
              <a16:creationId xmlns:a16="http://schemas.microsoft.com/office/drawing/2014/main" id="{5DA9130E-A1D6-4F97-A680-F8A0AA67EE3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69" name="Text Box 19">
          <a:extLst>
            <a:ext uri="{FF2B5EF4-FFF2-40B4-BE49-F238E27FC236}">
              <a16:creationId xmlns:a16="http://schemas.microsoft.com/office/drawing/2014/main" id="{3D8B161F-D7A4-406B-AD30-570ABBFA84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70" name="Text Box 16">
          <a:extLst>
            <a:ext uri="{FF2B5EF4-FFF2-40B4-BE49-F238E27FC236}">
              <a16:creationId xmlns:a16="http://schemas.microsoft.com/office/drawing/2014/main" id="{6E73EC7F-D365-4E89-B99D-B68A6DF9AA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71" name="Text Box 17">
          <a:extLst>
            <a:ext uri="{FF2B5EF4-FFF2-40B4-BE49-F238E27FC236}">
              <a16:creationId xmlns:a16="http://schemas.microsoft.com/office/drawing/2014/main" id="{134FFAF2-7A72-4750-84D1-D022A23175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38</xdr:row>
      <xdr:rowOff>15875</xdr:rowOff>
    </xdr:from>
    <xdr:ext cx="95250" cy="171450"/>
    <xdr:sp macro="" textlink="">
      <xdr:nvSpPr>
        <xdr:cNvPr id="2672" name="Text Box 18">
          <a:extLst>
            <a:ext uri="{FF2B5EF4-FFF2-40B4-BE49-F238E27FC236}">
              <a16:creationId xmlns:a16="http://schemas.microsoft.com/office/drawing/2014/main" id="{612F5939-24B4-4DDC-95D6-9BD26CA2177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3" name="Text Box 16">
          <a:extLst>
            <a:ext uri="{FF2B5EF4-FFF2-40B4-BE49-F238E27FC236}">
              <a16:creationId xmlns:a16="http://schemas.microsoft.com/office/drawing/2014/main" id="{FB0A910F-3352-41A6-8F57-4421A5B4D6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4" name="Text Box 17">
          <a:extLst>
            <a:ext uri="{FF2B5EF4-FFF2-40B4-BE49-F238E27FC236}">
              <a16:creationId xmlns:a16="http://schemas.microsoft.com/office/drawing/2014/main" id="{7F4A7FBD-F71D-4C37-A616-946D6B96BF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5" name="Text Box 18">
          <a:extLst>
            <a:ext uri="{FF2B5EF4-FFF2-40B4-BE49-F238E27FC236}">
              <a16:creationId xmlns:a16="http://schemas.microsoft.com/office/drawing/2014/main" id="{E5BD7DD5-711D-4890-9D92-AF9107C0CCF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6" name="Text Box 19">
          <a:extLst>
            <a:ext uri="{FF2B5EF4-FFF2-40B4-BE49-F238E27FC236}">
              <a16:creationId xmlns:a16="http://schemas.microsoft.com/office/drawing/2014/main" id="{4EF3D72A-224D-4087-8E1A-F5E721106D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7" name="Text Box 16">
          <a:extLst>
            <a:ext uri="{FF2B5EF4-FFF2-40B4-BE49-F238E27FC236}">
              <a16:creationId xmlns:a16="http://schemas.microsoft.com/office/drawing/2014/main" id="{C915B8EC-1BAF-4636-A63D-DBF109948A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678" name="Text Box 15">
          <a:extLst>
            <a:ext uri="{FF2B5EF4-FFF2-40B4-BE49-F238E27FC236}">
              <a16:creationId xmlns:a16="http://schemas.microsoft.com/office/drawing/2014/main" id="{4E5D9C65-1005-4003-9A62-F591F1ED5B7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2679" name="Text Box 15">
          <a:extLst>
            <a:ext uri="{FF2B5EF4-FFF2-40B4-BE49-F238E27FC236}">
              <a16:creationId xmlns:a16="http://schemas.microsoft.com/office/drawing/2014/main" id="{8511F78D-F366-4419-AFA4-824B9B2E067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680" name="Text Box 15">
          <a:extLst>
            <a:ext uri="{FF2B5EF4-FFF2-40B4-BE49-F238E27FC236}">
              <a16:creationId xmlns:a16="http://schemas.microsoft.com/office/drawing/2014/main" id="{CE87F8C3-207B-4205-BB80-266F76A28C7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2681" name="Text Box 15">
          <a:extLst>
            <a:ext uri="{FF2B5EF4-FFF2-40B4-BE49-F238E27FC236}">
              <a16:creationId xmlns:a16="http://schemas.microsoft.com/office/drawing/2014/main" id="{4BAC2287-EA25-4C38-BA8E-162B728F8CF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682" name="Text Box 15">
          <a:extLst>
            <a:ext uri="{FF2B5EF4-FFF2-40B4-BE49-F238E27FC236}">
              <a16:creationId xmlns:a16="http://schemas.microsoft.com/office/drawing/2014/main" id="{4F8F6CF0-F228-46DF-9F93-7E21A67C217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683" name="Text Box 15">
          <a:extLst>
            <a:ext uri="{FF2B5EF4-FFF2-40B4-BE49-F238E27FC236}">
              <a16:creationId xmlns:a16="http://schemas.microsoft.com/office/drawing/2014/main" id="{D123ED7F-089C-4F1A-A3F4-D87D0D865BC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684" name="Text Box 15">
          <a:extLst>
            <a:ext uri="{FF2B5EF4-FFF2-40B4-BE49-F238E27FC236}">
              <a16:creationId xmlns:a16="http://schemas.microsoft.com/office/drawing/2014/main" id="{C17CA207-69FD-4F42-9757-4FE952AB42D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85" name="Text Box 16">
          <a:extLst>
            <a:ext uri="{FF2B5EF4-FFF2-40B4-BE49-F238E27FC236}">
              <a16:creationId xmlns:a16="http://schemas.microsoft.com/office/drawing/2014/main" id="{546D87F2-88D0-427D-9B9C-3B7F4806D28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86" name="Text Box 17">
          <a:extLst>
            <a:ext uri="{FF2B5EF4-FFF2-40B4-BE49-F238E27FC236}">
              <a16:creationId xmlns:a16="http://schemas.microsoft.com/office/drawing/2014/main" id="{44EDB9DD-C6BB-4BDF-9DA8-F1259E5FE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87" name="Text Box 18">
          <a:extLst>
            <a:ext uri="{FF2B5EF4-FFF2-40B4-BE49-F238E27FC236}">
              <a16:creationId xmlns:a16="http://schemas.microsoft.com/office/drawing/2014/main" id="{F0E38515-820C-407A-810F-F56B14A919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88" name="Text Box 19">
          <a:extLst>
            <a:ext uri="{FF2B5EF4-FFF2-40B4-BE49-F238E27FC236}">
              <a16:creationId xmlns:a16="http://schemas.microsoft.com/office/drawing/2014/main" id="{99004E3D-414D-43E0-960C-7A48067437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89" name="Text Box 16">
          <a:extLst>
            <a:ext uri="{FF2B5EF4-FFF2-40B4-BE49-F238E27FC236}">
              <a16:creationId xmlns:a16="http://schemas.microsoft.com/office/drawing/2014/main" id="{FD2C4FBF-F963-4ACE-BA0A-0DAFA23F57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90" name="Text Box 17">
          <a:extLst>
            <a:ext uri="{FF2B5EF4-FFF2-40B4-BE49-F238E27FC236}">
              <a16:creationId xmlns:a16="http://schemas.microsoft.com/office/drawing/2014/main" id="{ECAE160A-9091-4BA7-B7BB-2D877DB7DA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91" name="Text Box 18">
          <a:extLst>
            <a:ext uri="{FF2B5EF4-FFF2-40B4-BE49-F238E27FC236}">
              <a16:creationId xmlns:a16="http://schemas.microsoft.com/office/drawing/2014/main" id="{8FA432B4-A9AC-4989-8191-CB4DE1F5E9E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92" name="Text Box 19">
          <a:extLst>
            <a:ext uri="{FF2B5EF4-FFF2-40B4-BE49-F238E27FC236}">
              <a16:creationId xmlns:a16="http://schemas.microsoft.com/office/drawing/2014/main" id="{CFC81269-924A-4BAB-99E6-A52110A395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93" name="Text Box 16">
          <a:extLst>
            <a:ext uri="{FF2B5EF4-FFF2-40B4-BE49-F238E27FC236}">
              <a16:creationId xmlns:a16="http://schemas.microsoft.com/office/drawing/2014/main" id="{E6BAB2EC-F6DE-4491-81CD-836E115478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94" name="Text Box 17">
          <a:extLst>
            <a:ext uri="{FF2B5EF4-FFF2-40B4-BE49-F238E27FC236}">
              <a16:creationId xmlns:a16="http://schemas.microsoft.com/office/drawing/2014/main" id="{6DBE44F3-9FFC-49D0-BD66-08D5C526F81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95" name="Text Box 18">
          <a:extLst>
            <a:ext uri="{FF2B5EF4-FFF2-40B4-BE49-F238E27FC236}">
              <a16:creationId xmlns:a16="http://schemas.microsoft.com/office/drawing/2014/main" id="{BEC3606C-ADBE-48E9-875A-005A3B30F68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96" name="Text Box 19">
          <a:extLst>
            <a:ext uri="{FF2B5EF4-FFF2-40B4-BE49-F238E27FC236}">
              <a16:creationId xmlns:a16="http://schemas.microsoft.com/office/drawing/2014/main" id="{87F5856A-058F-4CC7-90DC-BB7365549B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697" name="Text Box 15">
          <a:extLst>
            <a:ext uri="{FF2B5EF4-FFF2-40B4-BE49-F238E27FC236}">
              <a16:creationId xmlns:a16="http://schemas.microsoft.com/office/drawing/2014/main" id="{4C3E2809-417F-4D59-A643-BA3334BB1F4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98" name="Text Box 16">
          <a:extLst>
            <a:ext uri="{FF2B5EF4-FFF2-40B4-BE49-F238E27FC236}">
              <a16:creationId xmlns:a16="http://schemas.microsoft.com/office/drawing/2014/main" id="{AB905C9C-7258-4C96-B363-5B3E82736B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99" name="Text Box 17">
          <a:extLst>
            <a:ext uri="{FF2B5EF4-FFF2-40B4-BE49-F238E27FC236}">
              <a16:creationId xmlns:a16="http://schemas.microsoft.com/office/drawing/2014/main" id="{90825C06-DFF9-439D-8720-9724E9CAC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00" name="Text Box 18">
          <a:extLst>
            <a:ext uri="{FF2B5EF4-FFF2-40B4-BE49-F238E27FC236}">
              <a16:creationId xmlns:a16="http://schemas.microsoft.com/office/drawing/2014/main" id="{11FF6F19-E047-4858-8EB7-2202B20D2D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01" name="Text Box 19">
          <a:extLst>
            <a:ext uri="{FF2B5EF4-FFF2-40B4-BE49-F238E27FC236}">
              <a16:creationId xmlns:a16="http://schemas.microsoft.com/office/drawing/2014/main" id="{F71777B8-1084-476F-A712-8678016228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02" name="Text Box 16">
          <a:extLst>
            <a:ext uri="{FF2B5EF4-FFF2-40B4-BE49-F238E27FC236}">
              <a16:creationId xmlns:a16="http://schemas.microsoft.com/office/drawing/2014/main" id="{BAA0A486-B659-4B19-8340-501E321DD7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03" name="Text Box 17">
          <a:extLst>
            <a:ext uri="{FF2B5EF4-FFF2-40B4-BE49-F238E27FC236}">
              <a16:creationId xmlns:a16="http://schemas.microsoft.com/office/drawing/2014/main" id="{E0408D2B-51FD-4C10-8CD8-AD8710E46B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04" name="Text Box 18">
          <a:extLst>
            <a:ext uri="{FF2B5EF4-FFF2-40B4-BE49-F238E27FC236}">
              <a16:creationId xmlns:a16="http://schemas.microsoft.com/office/drawing/2014/main" id="{7A993A80-98ED-4F15-A89A-820297EA76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5" name="Text Box 16">
          <a:extLst>
            <a:ext uri="{FF2B5EF4-FFF2-40B4-BE49-F238E27FC236}">
              <a16:creationId xmlns:a16="http://schemas.microsoft.com/office/drawing/2014/main" id="{021DBD65-298B-4544-9CD2-DE2B4154D94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6" name="Text Box 17">
          <a:extLst>
            <a:ext uri="{FF2B5EF4-FFF2-40B4-BE49-F238E27FC236}">
              <a16:creationId xmlns:a16="http://schemas.microsoft.com/office/drawing/2014/main" id="{AFA8462C-7A79-405B-807D-6EA2ACCFEA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7" name="Text Box 18">
          <a:extLst>
            <a:ext uri="{FF2B5EF4-FFF2-40B4-BE49-F238E27FC236}">
              <a16:creationId xmlns:a16="http://schemas.microsoft.com/office/drawing/2014/main" id="{B8EAB939-A63E-4FCD-9953-42588E41414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8" name="Text Box 19">
          <a:extLst>
            <a:ext uri="{FF2B5EF4-FFF2-40B4-BE49-F238E27FC236}">
              <a16:creationId xmlns:a16="http://schemas.microsoft.com/office/drawing/2014/main" id="{7B36C622-9AC1-4219-8444-CF51712DC25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9" name="Text Box 16">
          <a:extLst>
            <a:ext uri="{FF2B5EF4-FFF2-40B4-BE49-F238E27FC236}">
              <a16:creationId xmlns:a16="http://schemas.microsoft.com/office/drawing/2014/main" id="{B3727848-8991-4C58-A15B-4024DC3016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10" name="Text Box 17">
          <a:extLst>
            <a:ext uri="{FF2B5EF4-FFF2-40B4-BE49-F238E27FC236}">
              <a16:creationId xmlns:a16="http://schemas.microsoft.com/office/drawing/2014/main" id="{AEEF6393-00A6-4226-B52F-F33DC43B2E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11" name="Text Box 18">
          <a:extLst>
            <a:ext uri="{FF2B5EF4-FFF2-40B4-BE49-F238E27FC236}">
              <a16:creationId xmlns:a16="http://schemas.microsoft.com/office/drawing/2014/main" id="{16A1E27D-C104-4D83-9E2A-BC1E269674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12" name="Text Box 19">
          <a:extLst>
            <a:ext uri="{FF2B5EF4-FFF2-40B4-BE49-F238E27FC236}">
              <a16:creationId xmlns:a16="http://schemas.microsoft.com/office/drawing/2014/main" id="{4B92C1F7-15A3-43D2-ACD4-5EA1A3B006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2713" name="Text Box 15">
          <a:extLst>
            <a:ext uri="{FF2B5EF4-FFF2-40B4-BE49-F238E27FC236}">
              <a16:creationId xmlns:a16="http://schemas.microsoft.com/office/drawing/2014/main" id="{B7A50176-BCE5-4F2D-9488-EC74E89C62AA}"/>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714" name="Text Box 15">
          <a:extLst>
            <a:ext uri="{FF2B5EF4-FFF2-40B4-BE49-F238E27FC236}">
              <a16:creationId xmlns:a16="http://schemas.microsoft.com/office/drawing/2014/main" id="{58B64812-3374-4A55-BBBA-F186454E92E7}"/>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2715" name="Text Box 15">
          <a:extLst>
            <a:ext uri="{FF2B5EF4-FFF2-40B4-BE49-F238E27FC236}">
              <a16:creationId xmlns:a16="http://schemas.microsoft.com/office/drawing/2014/main" id="{E4CA91C3-7B89-4096-BFD5-A359D080D40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716" name="Text Box 15">
          <a:extLst>
            <a:ext uri="{FF2B5EF4-FFF2-40B4-BE49-F238E27FC236}">
              <a16:creationId xmlns:a16="http://schemas.microsoft.com/office/drawing/2014/main" id="{89726DA6-E092-428D-A0A5-FE12313F10D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717" name="Text Box 15">
          <a:extLst>
            <a:ext uri="{FF2B5EF4-FFF2-40B4-BE49-F238E27FC236}">
              <a16:creationId xmlns:a16="http://schemas.microsoft.com/office/drawing/2014/main" id="{B0229B05-7CE4-4A3E-958F-C1422D0C6B9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2718" name="Text Box 15">
          <a:extLst>
            <a:ext uri="{FF2B5EF4-FFF2-40B4-BE49-F238E27FC236}">
              <a16:creationId xmlns:a16="http://schemas.microsoft.com/office/drawing/2014/main" id="{6B163965-7868-4282-B834-57AC52D8F92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19" name="Text Box 16">
          <a:extLst>
            <a:ext uri="{FF2B5EF4-FFF2-40B4-BE49-F238E27FC236}">
              <a16:creationId xmlns:a16="http://schemas.microsoft.com/office/drawing/2014/main" id="{DCFD0E3F-9910-4457-9DC8-6D12CBE793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20" name="Text Box 17">
          <a:extLst>
            <a:ext uri="{FF2B5EF4-FFF2-40B4-BE49-F238E27FC236}">
              <a16:creationId xmlns:a16="http://schemas.microsoft.com/office/drawing/2014/main" id="{9364E9B6-B696-4FB9-9365-201824DC5C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21" name="Text Box 18">
          <a:extLst>
            <a:ext uri="{FF2B5EF4-FFF2-40B4-BE49-F238E27FC236}">
              <a16:creationId xmlns:a16="http://schemas.microsoft.com/office/drawing/2014/main" id="{06776CD8-214D-471A-BC9D-C24D514DE7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22" name="Text Box 19">
          <a:extLst>
            <a:ext uri="{FF2B5EF4-FFF2-40B4-BE49-F238E27FC236}">
              <a16:creationId xmlns:a16="http://schemas.microsoft.com/office/drawing/2014/main" id="{779F28FE-7C99-4E5C-A379-A5490F6E45A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23" name="Text Box 16">
          <a:extLst>
            <a:ext uri="{FF2B5EF4-FFF2-40B4-BE49-F238E27FC236}">
              <a16:creationId xmlns:a16="http://schemas.microsoft.com/office/drawing/2014/main" id="{C93F5A89-7CBA-4AD1-B8BA-A8400657DC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24" name="Text Box 17">
          <a:extLst>
            <a:ext uri="{FF2B5EF4-FFF2-40B4-BE49-F238E27FC236}">
              <a16:creationId xmlns:a16="http://schemas.microsoft.com/office/drawing/2014/main" id="{7C1CE767-93F3-4351-B02B-54350E6531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25" name="Text Box 18">
          <a:extLst>
            <a:ext uri="{FF2B5EF4-FFF2-40B4-BE49-F238E27FC236}">
              <a16:creationId xmlns:a16="http://schemas.microsoft.com/office/drawing/2014/main" id="{8E97FAEF-2008-4EA6-8639-338E35E783C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26" name="Text Box 19">
          <a:extLst>
            <a:ext uri="{FF2B5EF4-FFF2-40B4-BE49-F238E27FC236}">
              <a16:creationId xmlns:a16="http://schemas.microsoft.com/office/drawing/2014/main" id="{0CABD05E-EFAB-4307-88F4-5AB8C661A97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27" name="Text Box 16">
          <a:extLst>
            <a:ext uri="{FF2B5EF4-FFF2-40B4-BE49-F238E27FC236}">
              <a16:creationId xmlns:a16="http://schemas.microsoft.com/office/drawing/2014/main" id="{179D6724-3369-447F-8F3F-D302BBFC79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28" name="Text Box 17">
          <a:extLst>
            <a:ext uri="{FF2B5EF4-FFF2-40B4-BE49-F238E27FC236}">
              <a16:creationId xmlns:a16="http://schemas.microsoft.com/office/drawing/2014/main" id="{5A18391A-2DF2-420E-8C88-0D7C04D9CA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29" name="Text Box 18">
          <a:extLst>
            <a:ext uri="{FF2B5EF4-FFF2-40B4-BE49-F238E27FC236}">
              <a16:creationId xmlns:a16="http://schemas.microsoft.com/office/drawing/2014/main" id="{0CB145CE-0D63-49AF-A0C1-76BD48CDD2C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30" name="Text Box 19">
          <a:extLst>
            <a:ext uri="{FF2B5EF4-FFF2-40B4-BE49-F238E27FC236}">
              <a16:creationId xmlns:a16="http://schemas.microsoft.com/office/drawing/2014/main" id="{2979A023-F7E2-4C6D-A344-F49A37A14D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731" name="Text Box 15">
          <a:extLst>
            <a:ext uri="{FF2B5EF4-FFF2-40B4-BE49-F238E27FC236}">
              <a16:creationId xmlns:a16="http://schemas.microsoft.com/office/drawing/2014/main" id="{BC4399CF-2E07-4126-805F-B6EDB3A3C61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32" name="Text Box 16">
          <a:extLst>
            <a:ext uri="{FF2B5EF4-FFF2-40B4-BE49-F238E27FC236}">
              <a16:creationId xmlns:a16="http://schemas.microsoft.com/office/drawing/2014/main" id="{E926C60A-73C0-4AE2-BE0F-D32CEC221C4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33" name="Text Box 17">
          <a:extLst>
            <a:ext uri="{FF2B5EF4-FFF2-40B4-BE49-F238E27FC236}">
              <a16:creationId xmlns:a16="http://schemas.microsoft.com/office/drawing/2014/main" id="{2DED00CB-B383-47CC-8F22-E2260258ED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34" name="Text Box 18">
          <a:extLst>
            <a:ext uri="{FF2B5EF4-FFF2-40B4-BE49-F238E27FC236}">
              <a16:creationId xmlns:a16="http://schemas.microsoft.com/office/drawing/2014/main" id="{E7915292-14FD-43E5-81FE-4649D07619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35" name="Text Box 19">
          <a:extLst>
            <a:ext uri="{FF2B5EF4-FFF2-40B4-BE49-F238E27FC236}">
              <a16:creationId xmlns:a16="http://schemas.microsoft.com/office/drawing/2014/main" id="{EABD1965-7E71-4805-BBAD-D869C41BD0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2736" name="Text Box 15">
          <a:extLst>
            <a:ext uri="{FF2B5EF4-FFF2-40B4-BE49-F238E27FC236}">
              <a16:creationId xmlns:a16="http://schemas.microsoft.com/office/drawing/2014/main" id="{CFBF7122-7DAD-43FF-9441-AE9084AD6ECC}"/>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37" name="Text Box 16">
          <a:extLst>
            <a:ext uri="{FF2B5EF4-FFF2-40B4-BE49-F238E27FC236}">
              <a16:creationId xmlns:a16="http://schemas.microsoft.com/office/drawing/2014/main" id="{397F0833-83A4-473A-911E-C6811102D15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38" name="Text Box 17">
          <a:extLst>
            <a:ext uri="{FF2B5EF4-FFF2-40B4-BE49-F238E27FC236}">
              <a16:creationId xmlns:a16="http://schemas.microsoft.com/office/drawing/2014/main" id="{DE9C5E95-632A-4C17-9E1C-875FB588D1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39" name="Text Box 18">
          <a:extLst>
            <a:ext uri="{FF2B5EF4-FFF2-40B4-BE49-F238E27FC236}">
              <a16:creationId xmlns:a16="http://schemas.microsoft.com/office/drawing/2014/main" id="{8A018176-1B09-4C26-86A5-76ED844FA0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0" name="Text Box 16">
          <a:extLst>
            <a:ext uri="{FF2B5EF4-FFF2-40B4-BE49-F238E27FC236}">
              <a16:creationId xmlns:a16="http://schemas.microsoft.com/office/drawing/2014/main" id="{79F14742-2316-49A9-B010-31BCC39A15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1" name="Text Box 17">
          <a:extLst>
            <a:ext uri="{FF2B5EF4-FFF2-40B4-BE49-F238E27FC236}">
              <a16:creationId xmlns:a16="http://schemas.microsoft.com/office/drawing/2014/main" id="{E6F9E6B8-265A-4FEC-B5CA-E8B0B704E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2" name="Text Box 18">
          <a:extLst>
            <a:ext uri="{FF2B5EF4-FFF2-40B4-BE49-F238E27FC236}">
              <a16:creationId xmlns:a16="http://schemas.microsoft.com/office/drawing/2014/main" id="{9EF0AE0D-FC25-4079-9F49-9AB2B13799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3" name="Text Box 19">
          <a:extLst>
            <a:ext uri="{FF2B5EF4-FFF2-40B4-BE49-F238E27FC236}">
              <a16:creationId xmlns:a16="http://schemas.microsoft.com/office/drawing/2014/main" id="{DE31B77C-9941-486E-8062-9A9F7F6D86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4" name="Text Box 16">
          <a:extLst>
            <a:ext uri="{FF2B5EF4-FFF2-40B4-BE49-F238E27FC236}">
              <a16:creationId xmlns:a16="http://schemas.microsoft.com/office/drawing/2014/main" id="{11EAB210-5871-434A-BDAA-318DA57BF0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5" name="Text Box 17">
          <a:extLst>
            <a:ext uri="{FF2B5EF4-FFF2-40B4-BE49-F238E27FC236}">
              <a16:creationId xmlns:a16="http://schemas.microsoft.com/office/drawing/2014/main" id="{0572CC8D-AF7E-4CFF-ACF1-8C7AAB7103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6" name="Text Box 18">
          <a:extLst>
            <a:ext uri="{FF2B5EF4-FFF2-40B4-BE49-F238E27FC236}">
              <a16:creationId xmlns:a16="http://schemas.microsoft.com/office/drawing/2014/main" id="{558C9B18-431B-402D-AE59-29355F8876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747" name="Text Box 15">
          <a:extLst>
            <a:ext uri="{FF2B5EF4-FFF2-40B4-BE49-F238E27FC236}">
              <a16:creationId xmlns:a16="http://schemas.microsoft.com/office/drawing/2014/main" id="{3DDB0D32-ACB1-4EF8-B115-E4ADEAB5BE0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48" name="Text Box 16">
          <a:extLst>
            <a:ext uri="{FF2B5EF4-FFF2-40B4-BE49-F238E27FC236}">
              <a16:creationId xmlns:a16="http://schemas.microsoft.com/office/drawing/2014/main" id="{C1F2A08F-D154-4B97-B567-47C6254D5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49" name="Text Box 17">
          <a:extLst>
            <a:ext uri="{FF2B5EF4-FFF2-40B4-BE49-F238E27FC236}">
              <a16:creationId xmlns:a16="http://schemas.microsoft.com/office/drawing/2014/main" id="{7CE92245-13ED-47B2-BCBE-3252AA8CBF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50" name="Text Box 18">
          <a:extLst>
            <a:ext uri="{FF2B5EF4-FFF2-40B4-BE49-F238E27FC236}">
              <a16:creationId xmlns:a16="http://schemas.microsoft.com/office/drawing/2014/main" id="{E1A29A6E-0F6B-4BEE-8782-D3866151FF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51" name="Text Box 19">
          <a:extLst>
            <a:ext uri="{FF2B5EF4-FFF2-40B4-BE49-F238E27FC236}">
              <a16:creationId xmlns:a16="http://schemas.microsoft.com/office/drawing/2014/main" id="{AA06832A-E755-4F17-81D2-811B4B4024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52" name="Text Box 16">
          <a:extLst>
            <a:ext uri="{FF2B5EF4-FFF2-40B4-BE49-F238E27FC236}">
              <a16:creationId xmlns:a16="http://schemas.microsoft.com/office/drawing/2014/main" id="{4E89A8BD-E8CE-4AC8-9D1D-EE203AFC9FC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53" name="Text Box 17">
          <a:extLst>
            <a:ext uri="{FF2B5EF4-FFF2-40B4-BE49-F238E27FC236}">
              <a16:creationId xmlns:a16="http://schemas.microsoft.com/office/drawing/2014/main" id="{BA0DF1D9-DAF7-403E-9D80-C3A1C1208B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54" name="Text Box 18">
          <a:extLst>
            <a:ext uri="{FF2B5EF4-FFF2-40B4-BE49-F238E27FC236}">
              <a16:creationId xmlns:a16="http://schemas.microsoft.com/office/drawing/2014/main" id="{9E98B76A-14CF-4034-AEF7-7681ACAC76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55" name="Text Box 19">
          <a:extLst>
            <a:ext uri="{FF2B5EF4-FFF2-40B4-BE49-F238E27FC236}">
              <a16:creationId xmlns:a16="http://schemas.microsoft.com/office/drawing/2014/main" id="{B2FB2A2D-048B-48DC-A7A7-31CC1FAB6B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756" name="Text Box 16">
          <a:extLst>
            <a:ext uri="{FF2B5EF4-FFF2-40B4-BE49-F238E27FC236}">
              <a16:creationId xmlns:a16="http://schemas.microsoft.com/office/drawing/2014/main" id="{2087220D-22FB-4A8C-AE7E-156D655433FA}"/>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757" name="Text Box 17">
          <a:extLst>
            <a:ext uri="{FF2B5EF4-FFF2-40B4-BE49-F238E27FC236}">
              <a16:creationId xmlns:a16="http://schemas.microsoft.com/office/drawing/2014/main" id="{E86E229B-75A1-43B2-9552-6B75AC46E2D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758" name="Text Box 18">
          <a:extLst>
            <a:ext uri="{FF2B5EF4-FFF2-40B4-BE49-F238E27FC236}">
              <a16:creationId xmlns:a16="http://schemas.microsoft.com/office/drawing/2014/main" id="{8939DE92-E1BD-4666-9981-689FE60FC01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759" name="Text Box 19">
          <a:extLst>
            <a:ext uri="{FF2B5EF4-FFF2-40B4-BE49-F238E27FC236}">
              <a16:creationId xmlns:a16="http://schemas.microsoft.com/office/drawing/2014/main" id="{9692BE4A-2B4C-4565-B8B9-3AC2F8D1169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760" name="Text Box 15">
          <a:extLst>
            <a:ext uri="{FF2B5EF4-FFF2-40B4-BE49-F238E27FC236}">
              <a16:creationId xmlns:a16="http://schemas.microsoft.com/office/drawing/2014/main" id="{70DD5C0B-2348-4D68-8A98-DA3471E6E07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61" name="Text Box 16">
          <a:extLst>
            <a:ext uri="{FF2B5EF4-FFF2-40B4-BE49-F238E27FC236}">
              <a16:creationId xmlns:a16="http://schemas.microsoft.com/office/drawing/2014/main" id="{B98D1299-FF38-4D70-9E7D-0054FF36F9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62" name="Text Box 17">
          <a:extLst>
            <a:ext uri="{FF2B5EF4-FFF2-40B4-BE49-F238E27FC236}">
              <a16:creationId xmlns:a16="http://schemas.microsoft.com/office/drawing/2014/main" id="{3B6C27B9-A90D-4FAB-AB9F-0047B84A809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63" name="Text Box 18">
          <a:extLst>
            <a:ext uri="{FF2B5EF4-FFF2-40B4-BE49-F238E27FC236}">
              <a16:creationId xmlns:a16="http://schemas.microsoft.com/office/drawing/2014/main" id="{D505FB3A-BE23-4130-B2AB-6A8EFBB773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64" name="Text Box 19">
          <a:extLst>
            <a:ext uri="{FF2B5EF4-FFF2-40B4-BE49-F238E27FC236}">
              <a16:creationId xmlns:a16="http://schemas.microsoft.com/office/drawing/2014/main" id="{C762FFA1-D2EC-4C9D-A59F-6D7F74D64D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65" name="Text Box 16">
          <a:extLst>
            <a:ext uri="{FF2B5EF4-FFF2-40B4-BE49-F238E27FC236}">
              <a16:creationId xmlns:a16="http://schemas.microsoft.com/office/drawing/2014/main" id="{0564CAE7-8F80-4AB2-92B5-2C82A5D298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66" name="Text Box 17">
          <a:extLst>
            <a:ext uri="{FF2B5EF4-FFF2-40B4-BE49-F238E27FC236}">
              <a16:creationId xmlns:a16="http://schemas.microsoft.com/office/drawing/2014/main" id="{E42CD800-75DD-420B-AD4B-FA5D96D8DC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42</xdr:row>
      <xdr:rowOff>15875</xdr:rowOff>
    </xdr:from>
    <xdr:ext cx="95250" cy="171450"/>
    <xdr:sp macro="" textlink="">
      <xdr:nvSpPr>
        <xdr:cNvPr id="2767" name="Text Box 18">
          <a:extLst>
            <a:ext uri="{FF2B5EF4-FFF2-40B4-BE49-F238E27FC236}">
              <a16:creationId xmlns:a16="http://schemas.microsoft.com/office/drawing/2014/main" id="{62F335A8-DE6C-4305-A16C-CE511E7F4D4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68" name="Text Box 16">
          <a:extLst>
            <a:ext uri="{FF2B5EF4-FFF2-40B4-BE49-F238E27FC236}">
              <a16:creationId xmlns:a16="http://schemas.microsoft.com/office/drawing/2014/main" id="{7E36769B-0180-4B08-AB32-58802DD1C9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69" name="Text Box 17">
          <a:extLst>
            <a:ext uri="{FF2B5EF4-FFF2-40B4-BE49-F238E27FC236}">
              <a16:creationId xmlns:a16="http://schemas.microsoft.com/office/drawing/2014/main" id="{D6FF7CCC-48C8-4AA7-ABD8-95D0F4E1AC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70" name="Text Box 18">
          <a:extLst>
            <a:ext uri="{FF2B5EF4-FFF2-40B4-BE49-F238E27FC236}">
              <a16:creationId xmlns:a16="http://schemas.microsoft.com/office/drawing/2014/main" id="{6995809B-C568-44F2-B924-BDCB12DCD0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71" name="Text Box 19">
          <a:extLst>
            <a:ext uri="{FF2B5EF4-FFF2-40B4-BE49-F238E27FC236}">
              <a16:creationId xmlns:a16="http://schemas.microsoft.com/office/drawing/2014/main" id="{977B2DB1-253F-4EFD-9C27-8816B6EB85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72" name="Text Box 16">
          <a:extLst>
            <a:ext uri="{FF2B5EF4-FFF2-40B4-BE49-F238E27FC236}">
              <a16:creationId xmlns:a16="http://schemas.microsoft.com/office/drawing/2014/main" id="{744ADC8A-FD11-4418-A9A0-6F5656A747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773" name="Text Box 15">
          <a:extLst>
            <a:ext uri="{FF2B5EF4-FFF2-40B4-BE49-F238E27FC236}">
              <a16:creationId xmlns:a16="http://schemas.microsoft.com/office/drawing/2014/main" id="{DA6241DC-DB71-4714-875B-8540D4F908E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2774" name="Text Box 15">
          <a:extLst>
            <a:ext uri="{FF2B5EF4-FFF2-40B4-BE49-F238E27FC236}">
              <a16:creationId xmlns:a16="http://schemas.microsoft.com/office/drawing/2014/main" id="{B71684B8-C1A0-438E-93FB-B06BFB18272F}"/>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775" name="Text Box 15">
          <a:extLst>
            <a:ext uri="{FF2B5EF4-FFF2-40B4-BE49-F238E27FC236}">
              <a16:creationId xmlns:a16="http://schemas.microsoft.com/office/drawing/2014/main" id="{1F25F833-F0E8-48ED-AA3D-5E32E2C3234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504825</xdr:rowOff>
    </xdr:from>
    <xdr:ext cx="95250" cy="442269"/>
    <xdr:sp macro="" textlink="">
      <xdr:nvSpPr>
        <xdr:cNvPr id="2776" name="Text Box 15">
          <a:extLst>
            <a:ext uri="{FF2B5EF4-FFF2-40B4-BE49-F238E27FC236}">
              <a16:creationId xmlns:a16="http://schemas.microsoft.com/office/drawing/2014/main" id="{310A7F38-DD00-4A1B-A630-CC123A2F807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777" name="Text Box 15">
          <a:extLst>
            <a:ext uri="{FF2B5EF4-FFF2-40B4-BE49-F238E27FC236}">
              <a16:creationId xmlns:a16="http://schemas.microsoft.com/office/drawing/2014/main" id="{0FB69D71-2747-4F48-9AA7-55E0506200C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778" name="Text Box 15">
          <a:extLst>
            <a:ext uri="{FF2B5EF4-FFF2-40B4-BE49-F238E27FC236}">
              <a16:creationId xmlns:a16="http://schemas.microsoft.com/office/drawing/2014/main" id="{517C63EA-0295-4B64-9171-2C63EFC0A5E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779" name="Text Box 15">
          <a:extLst>
            <a:ext uri="{FF2B5EF4-FFF2-40B4-BE49-F238E27FC236}">
              <a16:creationId xmlns:a16="http://schemas.microsoft.com/office/drawing/2014/main" id="{5A313F17-D1FD-44C1-B18F-58D62C2D1D9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80" name="Text Box 16">
          <a:extLst>
            <a:ext uri="{FF2B5EF4-FFF2-40B4-BE49-F238E27FC236}">
              <a16:creationId xmlns:a16="http://schemas.microsoft.com/office/drawing/2014/main" id="{4B8F285F-B70A-4E73-BED4-A04E9C3AD6B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81" name="Text Box 17">
          <a:extLst>
            <a:ext uri="{FF2B5EF4-FFF2-40B4-BE49-F238E27FC236}">
              <a16:creationId xmlns:a16="http://schemas.microsoft.com/office/drawing/2014/main" id="{AAE73DD7-D378-4157-81E1-9AF3770E4C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82" name="Text Box 18">
          <a:extLst>
            <a:ext uri="{FF2B5EF4-FFF2-40B4-BE49-F238E27FC236}">
              <a16:creationId xmlns:a16="http://schemas.microsoft.com/office/drawing/2014/main" id="{BF29F94C-AA33-4B63-8E06-ADD40F383B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83" name="Text Box 19">
          <a:extLst>
            <a:ext uri="{FF2B5EF4-FFF2-40B4-BE49-F238E27FC236}">
              <a16:creationId xmlns:a16="http://schemas.microsoft.com/office/drawing/2014/main" id="{24127D01-D534-44E2-83A4-0D6E591F4B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84" name="Text Box 16">
          <a:extLst>
            <a:ext uri="{FF2B5EF4-FFF2-40B4-BE49-F238E27FC236}">
              <a16:creationId xmlns:a16="http://schemas.microsoft.com/office/drawing/2014/main" id="{85732863-E4C7-41C1-BFAE-176F74D032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85" name="Text Box 17">
          <a:extLst>
            <a:ext uri="{FF2B5EF4-FFF2-40B4-BE49-F238E27FC236}">
              <a16:creationId xmlns:a16="http://schemas.microsoft.com/office/drawing/2014/main" id="{72A546AC-3014-418E-9881-CDADD61803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86" name="Text Box 18">
          <a:extLst>
            <a:ext uri="{FF2B5EF4-FFF2-40B4-BE49-F238E27FC236}">
              <a16:creationId xmlns:a16="http://schemas.microsoft.com/office/drawing/2014/main" id="{F083041F-DE9C-44C9-A1D5-DA9277B9C1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87" name="Text Box 19">
          <a:extLst>
            <a:ext uri="{FF2B5EF4-FFF2-40B4-BE49-F238E27FC236}">
              <a16:creationId xmlns:a16="http://schemas.microsoft.com/office/drawing/2014/main" id="{7C53BA28-EC24-4478-89D7-93D85E49EF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88" name="Text Box 16">
          <a:extLst>
            <a:ext uri="{FF2B5EF4-FFF2-40B4-BE49-F238E27FC236}">
              <a16:creationId xmlns:a16="http://schemas.microsoft.com/office/drawing/2014/main" id="{2D84B712-5062-42DB-84C2-F5D603779FF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89" name="Text Box 17">
          <a:extLst>
            <a:ext uri="{FF2B5EF4-FFF2-40B4-BE49-F238E27FC236}">
              <a16:creationId xmlns:a16="http://schemas.microsoft.com/office/drawing/2014/main" id="{09411808-584F-4CC2-BEED-F8F44FF2F81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90" name="Text Box 18">
          <a:extLst>
            <a:ext uri="{FF2B5EF4-FFF2-40B4-BE49-F238E27FC236}">
              <a16:creationId xmlns:a16="http://schemas.microsoft.com/office/drawing/2014/main" id="{6426E4C1-4FC0-4BF1-A14F-D8A4CBC29AA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91" name="Text Box 19">
          <a:extLst>
            <a:ext uri="{FF2B5EF4-FFF2-40B4-BE49-F238E27FC236}">
              <a16:creationId xmlns:a16="http://schemas.microsoft.com/office/drawing/2014/main" id="{67539081-EA85-4DBD-965E-E13864CFC6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792" name="Text Box 15">
          <a:extLst>
            <a:ext uri="{FF2B5EF4-FFF2-40B4-BE49-F238E27FC236}">
              <a16:creationId xmlns:a16="http://schemas.microsoft.com/office/drawing/2014/main" id="{F8011CBA-A7E6-4F68-83CF-176196CCD36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93" name="Text Box 16">
          <a:extLst>
            <a:ext uri="{FF2B5EF4-FFF2-40B4-BE49-F238E27FC236}">
              <a16:creationId xmlns:a16="http://schemas.microsoft.com/office/drawing/2014/main" id="{42D0E925-BC46-45CB-A096-5DB68DCAD8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94" name="Text Box 17">
          <a:extLst>
            <a:ext uri="{FF2B5EF4-FFF2-40B4-BE49-F238E27FC236}">
              <a16:creationId xmlns:a16="http://schemas.microsoft.com/office/drawing/2014/main" id="{05E2F152-61B4-435F-B1D1-10921321CF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95" name="Text Box 18">
          <a:extLst>
            <a:ext uri="{FF2B5EF4-FFF2-40B4-BE49-F238E27FC236}">
              <a16:creationId xmlns:a16="http://schemas.microsoft.com/office/drawing/2014/main" id="{4E54D32F-ADC5-4CB0-A38D-A7D51A137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96" name="Text Box 19">
          <a:extLst>
            <a:ext uri="{FF2B5EF4-FFF2-40B4-BE49-F238E27FC236}">
              <a16:creationId xmlns:a16="http://schemas.microsoft.com/office/drawing/2014/main" id="{A9B05BC7-3D70-4502-BBBE-C97A367C5D0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97" name="Text Box 16">
          <a:extLst>
            <a:ext uri="{FF2B5EF4-FFF2-40B4-BE49-F238E27FC236}">
              <a16:creationId xmlns:a16="http://schemas.microsoft.com/office/drawing/2014/main" id="{58C8B268-3E72-4F5B-84C8-52BD9CDB7A9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98" name="Text Box 17">
          <a:extLst>
            <a:ext uri="{FF2B5EF4-FFF2-40B4-BE49-F238E27FC236}">
              <a16:creationId xmlns:a16="http://schemas.microsoft.com/office/drawing/2014/main" id="{823EC8AB-6FCE-48C3-B9BB-38EC274F583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99" name="Text Box 18">
          <a:extLst>
            <a:ext uri="{FF2B5EF4-FFF2-40B4-BE49-F238E27FC236}">
              <a16:creationId xmlns:a16="http://schemas.microsoft.com/office/drawing/2014/main" id="{B84A8924-DCFF-4B5B-8E33-18A0222A2C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0" name="Text Box 16">
          <a:extLst>
            <a:ext uri="{FF2B5EF4-FFF2-40B4-BE49-F238E27FC236}">
              <a16:creationId xmlns:a16="http://schemas.microsoft.com/office/drawing/2014/main" id="{EA700D8D-604D-4B30-B45F-DBFBC47B4F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1" name="Text Box 17">
          <a:extLst>
            <a:ext uri="{FF2B5EF4-FFF2-40B4-BE49-F238E27FC236}">
              <a16:creationId xmlns:a16="http://schemas.microsoft.com/office/drawing/2014/main" id="{CD356793-379D-4B01-AB82-198E30F0DA8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2" name="Text Box 18">
          <a:extLst>
            <a:ext uri="{FF2B5EF4-FFF2-40B4-BE49-F238E27FC236}">
              <a16:creationId xmlns:a16="http://schemas.microsoft.com/office/drawing/2014/main" id="{FC810D8F-0B9F-457A-BCEF-BA907C592C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3" name="Text Box 19">
          <a:extLst>
            <a:ext uri="{FF2B5EF4-FFF2-40B4-BE49-F238E27FC236}">
              <a16:creationId xmlns:a16="http://schemas.microsoft.com/office/drawing/2014/main" id="{D1E4DC2B-6294-46B1-BEEC-94948B5B81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4" name="Text Box 16">
          <a:extLst>
            <a:ext uri="{FF2B5EF4-FFF2-40B4-BE49-F238E27FC236}">
              <a16:creationId xmlns:a16="http://schemas.microsoft.com/office/drawing/2014/main" id="{567C5A12-6B8D-4224-AFB9-02A519B2B7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5" name="Text Box 17">
          <a:extLst>
            <a:ext uri="{FF2B5EF4-FFF2-40B4-BE49-F238E27FC236}">
              <a16:creationId xmlns:a16="http://schemas.microsoft.com/office/drawing/2014/main" id="{0C4FEC1E-F7A1-4D70-BF23-7A4FA6D6BE1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6" name="Text Box 18">
          <a:extLst>
            <a:ext uri="{FF2B5EF4-FFF2-40B4-BE49-F238E27FC236}">
              <a16:creationId xmlns:a16="http://schemas.microsoft.com/office/drawing/2014/main" id="{E81E92A4-E4A2-434C-BAC2-6DE9C428EC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7" name="Text Box 19">
          <a:extLst>
            <a:ext uri="{FF2B5EF4-FFF2-40B4-BE49-F238E27FC236}">
              <a16:creationId xmlns:a16="http://schemas.microsoft.com/office/drawing/2014/main" id="{B2D277C5-8825-4E1F-9BAA-624CE64B4D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2808" name="Text Box 15">
          <a:extLst>
            <a:ext uri="{FF2B5EF4-FFF2-40B4-BE49-F238E27FC236}">
              <a16:creationId xmlns:a16="http://schemas.microsoft.com/office/drawing/2014/main" id="{AD7FFCE6-9D99-4DE4-A104-B1B331E20486}"/>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809" name="Text Box 15">
          <a:extLst>
            <a:ext uri="{FF2B5EF4-FFF2-40B4-BE49-F238E27FC236}">
              <a16:creationId xmlns:a16="http://schemas.microsoft.com/office/drawing/2014/main" id="{002CFAFA-2329-430A-A6D8-536569D997F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504825</xdr:rowOff>
    </xdr:from>
    <xdr:ext cx="95250" cy="442269"/>
    <xdr:sp macro="" textlink="">
      <xdr:nvSpPr>
        <xdr:cNvPr id="2810" name="Text Box 15">
          <a:extLst>
            <a:ext uri="{FF2B5EF4-FFF2-40B4-BE49-F238E27FC236}">
              <a16:creationId xmlns:a16="http://schemas.microsoft.com/office/drawing/2014/main" id="{47136320-8EF1-4190-B429-4990FA3011DC}"/>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811" name="Text Box 15">
          <a:extLst>
            <a:ext uri="{FF2B5EF4-FFF2-40B4-BE49-F238E27FC236}">
              <a16:creationId xmlns:a16="http://schemas.microsoft.com/office/drawing/2014/main" id="{65A44950-1162-4AD1-A1CA-A7C2395C8EF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812" name="Text Box 15">
          <a:extLst>
            <a:ext uri="{FF2B5EF4-FFF2-40B4-BE49-F238E27FC236}">
              <a16:creationId xmlns:a16="http://schemas.microsoft.com/office/drawing/2014/main" id="{DD1AD90E-FC8B-476B-B564-4FCE63446CD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213632"/>
    <xdr:sp macro="" textlink="">
      <xdr:nvSpPr>
        <xdr:cNvPr id="2813" name="Text Box 15">
          <a:extLst>
            <a:ext uri="{FF2B5EF4-FFF2-40B4-BE49-F238E27FC236}">
              <a16:creationId xmlns:a16="http://schemas.microsoft.com/office/drawing/2014/main" id="{599B8BDC-62C0-49C8-BEF4-DC29A4DA7EA7}"/>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14" name="Text Box 16">
          <a:extLst>
            <a:ext uri="{FF2B5EF4-FFF2-40B4-BE49-F238E27FC236}">
              <a16:creationId xmlns:a16="http://schemas.microsoft.com/office/drawing/2014/main" id="{3AF0EBD9-5D6E-40A1-9E74-AAD7F805B6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15" name="Text Box 17">
          <a:extLst>
            <a:ext uri="{FF2B5EF4-FFF2-40B4-BE49-F238E27FC236}">
              <a16:creationId xmlns:a16="http://schemas.microsoft.com/office/drawing/2014/main" id="{93F75A0C-84C5-4B59-A0E4-5D408327C99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16" name="Text Box 18">
          <a:extLst>
            <a:ext uri="{FF2B5EF4-FFF2-40B4-BE49-F238E27FC236}">
              <a16:creationId xmlns:a16="http://schemas.microsoft.com/office/drawing/2014/main" id="{5D98FF1B-34D6-41D2-B341-279936094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17" name="Text Box 19">
          <a:extLst>
            <a:ext uri="{FF2B5EF4-FFF2-40B4-BE49-F238E27FC236}">
              <a16:creationId xmlns:a16="http://schemas.microsoft.com/office/drawing/2014/main" id="{153CEADB-C5DC-48D5-BB2E-FD15392ADC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18" name="Text Box 16">
          <a:extLst>
            <a:ext uri="{FF2B5EF4-FFF2-40B4-BE49-F238E27FC236}">
              <a16:creationId xmlns:a16="http://schemas.microsoft.com/office/drawing/2014/main" id="{491EE480-249F-4C59-99A0-919F447003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19" name="Text Box 17">
          <a:extLst>
            <a:ext uri="{FF2B5EF4-FFF2-40B4-BE49-F238E27FC236}">
              <a16:creationId xmlns:a16="http://schemas.microsoft.com/office/drawing/2014/main" id="{D486C07E-C10F-4AFD-9B6A-1E75381E2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20" name="Text Box 18">
          <a:extLst>
            <a:ext uri="{FF2B5EF4-FFF2-40B4-BE49-F238E27FC236}">
              <a16:creationId xmlns:a16="http://schemas.microsoft.com/office/drawing/2014/main" id="{F41162CE-314E-40C7-80E9-291C8126E2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21" name="Text Box 19">
          <a:extLst>
            <a:ext uri="{FF2B5EF4-FFF2-40B4-BE49-F238E27FC236}">
              <a16:creationId xmlns:a16="http://schemas.microsoft.com/office/drawing/2014/main" id="{D884D22F-49CA-489A-9802-E097A504C04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22" name="Text Box 16">
          <a:extLst>
            <a:ext uri="{FF2B5EF4-FFF2-40B4-BE49-F238E27FC236}">
              <a16:creationId xmlns:a16="http://schemas.microsoft.com/office/drawing/2014/main" id="{B19A58AC-8B8B-4450-99D0-B730A4C4218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23" name="Text Box 17">
          <a:extLst>
            <a:ext uri="{FF2B5EF4-FFF2-40B4-BE49-F238E27FC236}">
              <a16:creationId xmlns:a16="http://schemas.microsoft.com/office/drawing/2014/main" id="{AC03FD42-B211-4316-AB5D-B0632E01AEC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24" name="Text Box 18">
          <a:extLst>
            <a:ext uri="{FF2B5EF4-FFF2-40B4-BE49-F238E27FC236}">
              <a16:creationId xmlns:a16="http://schemas.microsoft.com/office/drawing/2014/main" id="{4D9858AD-C340-4329-93A2-022F9256E3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25" name="Text Box 19">
          <a:extLst>
            <a:ext uri="{FF2B5EF4-FFF2-40B4-BE49-F238E27FC236}">
              <a16:creationId xmlns:a16="http://schemas.microsoft.com/office/drawing/2014/main" id="{C4CA7200-1B61-4462-933D-CD162193619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826" name="Text Box 15">
          <a:extLst>
            <a:ext uri="{FF2B5EF4-FFF2-40B4-BE49-F238E27FC236}">
              <a16:creationId xmlns:a16="http://schemas.microsoft.com/office/drawing/2014/main" id="{56480626-D716-4D88-BD57-ACFE2236632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27" name="Text Box 16">
          <a:extLst>
            <a:ext uri="{FF2B5EF4-FFF2-40B4-BE49-F238E27FC236}">
              <a16:creationId xmlns:a16="http://schemas.microsoft.com/office/drawing/2014/main" id="{A5A56C07-FF21-4E1D-9451-2D86C8D417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28" name="Text Box 17">
          <a:extLst>
            <a:ext uri="{FF2B5EF4-FFF2-40B4-BE49-F238E27FC236}">
              <a16:creationId xmlns:a16="http://schemas.microsoft.com/office/drawing/2014/main" id="{367F0471-6037-48D3-B836-BE243D1946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29" name="Text Box 18">
          <a:extLst>
            <a:ext uri="{FF2B5EF4-FFF2-40B4-BE49-F238E27FC236}">
              <a16:creationId xmlns:a16="http://schemas.microsoft.com/office/drawing/2014/main" id="{FB648CAE-163D-45EE-862B-61170EA765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30" name="Text Box 19">
          <a:extLst>
            <a:ext uri="{FF2B5EF4-FFF2-40B4-BE49-F238E27FC236}">
              <a16:creationId xmlns:a16="http://schemas.microsoft.com/office/drawing/2014/main" id="{A93E09D1-6352-4075-BB9D-C80D8E4477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831" name="Text Box 15">
          <a:extLst>
            <a:ext uri="{FF2B5EF4-FFF2-40B4-BE49-F238E27FC236}">
              <a16:creationId xmlns:a16="http://schemas.microsoft.com/office/drawing/2014/main" id="{F2FA7A70-EEBF-4E04-A377-7C54F745E94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32" name="Text Box 16">
          <a:extLst>
            <a:ext uri="{FF2B5EF4-FFF2-40B4-BE49-F238E27FC236}">
              <a16:creationId xmlns:a16="http://schemas.microsoft.com/office/drawing/2014/main" id="{F098900C-F7E3-4A05-B380-50F6C35D78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33" name="Text Box 17">
          <a:extLst>
            <a:ext uri="{FF2B5EF4-FFF2-40B4-BE49-F238E27FC236}">
              <a16:creationId xmlns:a16="http://schemas.microsoft.com/office/drawing/2014/main" id="{C7265244-8945-4CA3-BAC8-A3313FAECA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34" name="Text Box 18">
          <a:extLst>
            <a:ext uri="{FF2B5EF4-FFF2-40B4-BE49-F238E27FC236}">
              <a16:creationId xmlns:a16="http://schemas.microsoft.com/office/drawing/2014/main" id="{5CE46923-DD54-45DB-891C-A6A37C9C34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5" name="Text Box 16">
          <a:extLst>
            <a:ext uri="{FF2B5EF4-FFF2-40B4-BE49-F238E27FC236}">
              <a16:creationId xmlns:a16="http://schemas.microsoft.com/office/drawing/2014/main" id="{979D00C5-B3F0-43FB-80E3-A0D9ACE09B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6" name="Text Box 17">
          <a:extLst>
            <a:ext uri="{FF2B5EF4-FFF2-40B4-BE49-F238E27FC236}">
              <a16:creationId xmlns:a16="http://schemas.microsoft.com/office/drawing/2014/main" id="{E96B9E07-2E50-441B-B070-483168642D4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7" name="Text Box 18">
          <a:extLst>
            <a:ext uri="{FF2B5EF4-FFF2-40B4-BE49-F238E27FC236}">
              <a16:creationId xmlns:a16="http://schemas.microsoft.com/office/drawing/2014/main" id="{65F7ECA6-5003-4B58-8F6F-2C659FA786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8" name="Text Box 19">
          <a:extLst>
            <a:ext uri="{FF2B5EF4-FFF2-40B4-BE49-F238E27FC236}">
              <a16:creationId xmlns:a16="http://schemas.microsoft.com/office/drawing/2014/main" id="{4BA17647-44D7-40F7-B3D3-978E8DECF9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9" name="Text Box 16">
          <a:extLst>
            <a:ext uri="{FF2B5EF4-FFF2-40B4-BE49-F238E27FC236}">
              <a16:creationId xmlns:a16="http://schemas.microsoft.com/office/drawing/2014/main" id="{A50A6B9B-FF86-48E7-9A99-C4A9272B7C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40" name="Text Box 17">
          <a:extLst>
            <a:ext uri="{FF2B5EF4-FFF2-40B4-BE49-F238E27FC236}">
              <a16:creationId xmlns:a16="http://schemas.microsoft.com/office/drawing/2014/main" id="{1A449208-272D-48C0-ABBA-6221D2EE76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41" name="Text Box 18">
          <a:extLst>
            <a:ext uri="{FF2B5EF4-FFF2-40B4-BE49-F238E27FC236}">
              <a16:creationId xmlns:a16="http://schemas.microsoft.com/office/drawing/2014/main" id="{3EEACE26-C85A-4D22-BF31-31BDF60C3E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842" name="Text Box 15">
          <a:extLst>
            <a:ext uri="{FF2B5EF4-FFF2-40B4-BE49-F238E27FC236}">
              <a16:creationId xmlns:a16="http://schemas.microsoft.com/office/drawing/2014/main" id="{AEB3F171-C214-4AFC-BDB0-FE2D2B0B0FD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43" name="Text Box 16">
          <a:extLst>
            <a:ext uri="{FF2B5EF4-FFF2-40B4-BE49-F238E27FC236}">
              <a16:creationId xmlns:a16="http://schemas.microsoft.com/office/drawing/2014/main" id="{5FB2B342-4A1B-4047-8BFE-2167CF79BE7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44" name="Text Box 17">
          <a:extLst>
            <a:ext uri="{FF2B5EF4-FFF2-40B4-BE49-F238E27FC236}">
              <a16:creationId xmlns:a16="http://schemas.microsoft.com/office/drawing/2014/main" id="{4BCDF5A3-56E9-4397-8C0F-95752003E3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45" name="Text Box 18">
          <a:extLst>
            <a:ext uri="{FF2B5EF4-FFF2-40B4-BE49-F238E27FC236}">
              <a16:creationId xmlns:a16="http://schemas.microsoft.com/office/drawing/2014/main" id="{3E5BB214-7905-4715-88E9-C92E1679C4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46" name="Text Box 19">
          <a:extLst>
            <a:ext uri="{FF2B5EF4-FFF2-40B4-BE49-F238E27FC236}">
              <a16:creationId xmlns:a16="http://schemas.microsoft.com/office/drawing/2014/main" id="{7A6BBD48-7799-44E3-9627-BE4159E7F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47" name="Text Box 16">
          <a:extLst>
            <a:ext uri="{FF2B5EF4-FFF2-40B4-BE49-F238E27FC236}">
              <a16:creationId xmlns:a16="http://schemas.microsoft.com/office/drawing/2014/main" id="{85410CA5-917A-4C2B-A16D-B80324037F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48" name="Text Box 17">
          <a:extLst>
            <a:ext uri="{FF2B5EF4-FFF2-40B4-BE49-F238E27FC236}">
              <a16:creationId xmlns:a16="http://schemas.microsoft.com/office/drawing/2014/main" id="{853BC0D2-3CC9-47B0-8BDC-C0EEEBEB4C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49" name="Text Box 18">
          <a:extLst>
            <a:ext uri="{FF2B5EF4-FFF2-40B4-BE49-F238E27FC236}">
              <a16:creationId xmlns:a16="http://schemas.microsoft.com/office/drawing/2014/main" id="{9A347872-D25D-4D24-8D51-9398A1F182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50" name="Text Box 19">
          <a:extLst>
            <a:ext uri="{FF2B5EF4-FFF2-40B4-BE49-F238E27FC236}">
              <a16:creationId xmlns:a16="http://schemas.microsoft.com/office/drawing/2014/main" id="{31E497B0-9D69-4931-B2FD-264EA51D3D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851" name="Text Box 16">
          <a:extLst>
            <a:ext uri="{FF2B5EF4-FFF2-40B4-BE49-F238E27FC236}">
              <a16:creationId xmlns:a16="http://schemas.microsoft.com/office/drawing/2014/main" id="{B4116085-AAA1-4B74-90D1-4EABEA14F02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852" name="Text Box 17">
          <a:extLst>
            <a:ext uri="{FF2B5EF4-FFF2-40B4-BE49-F238E27FC236}">
              <a16:creationId xmlns:a16="http://schemas.microsoft.com/office/drawing/2014/main" id="{A584C490-3D7B-4139-BC38-254E7F6A95D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853" name="Text Box 18">
          <a:extLst>
            <a:ext uri="{FF2B5EF4-FFF2-40B4-BE49-F238E27FC236}">
              <a16:creationId xmlns:a16="http://schemas.microsoft.com/office/drawing/2014/main" id="{9572B1DB-4A0C-4942-8720-50261741471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854" name="Text Box 19">
          <a:extLst>
            <a:ext uri="{FF2B5EF4-FFF2-40B4-BE49-F238E27FC236}">
              <a16:creationId xmlns:a16="http://schemas.microsoft.com/office/drawing/2014/main" id="{334311D2-E6D2-4B07-BD61-A25833BF9A0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855" name="Text Box 15">
          <a:extLst>
            <a:ext uri="{FF2B5EF4-FFF2-40B4-BE49-F238E27FC236}">
              <a16:creationId xmlns:a16="http://schemas.microsoft.com/office/drawing/2014/main" id="{267DE68C-0242-43AB-9B2F-E7C510222F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56" name="Text Box 16">
          <a:extLst>
            <a:ext uri="{FF2B5EF4-FFF2-40B4-BE49-F238E27FC236}">
              <a16:creationId xmlns:a16="http://schemas.microsoft.com/office/drawing/2014/main" id="{DE7F601A-947B-4C84-B589-2429AFD3DF6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57" name="Text Box 17">
          <a:extLst>
            <a:ext uri="{FF2B5EF4-FFF2-40B4-BE49-F238E27FC236}">
              <a16:creationId xmlns:a16="http://schemas.microsoft.com/office/drawing/2014/main" id="{FDA95DBA-BD1A-453D-9F6D-91748DE10F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58" name="Text Box 18">
          <a:extLst>
            <a:ext uri="{FF2B5EF4-FFF2-40B4-BE49-F238E27FC236}">
              <a16:creationId xmlns:a16="http://schemas.microsoft.com/office/drawing/2014/main" id="{F50C2326-C843-414E-84A4-C51B12E40B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59" name="Text Box 19">
          <a:extLst>
            <a:ext uri="{FF2B5EF4-FFF2-40B4-BE49-F238E27FC236}">
              <a16:creationId xmlns:a16="http://schemas.microsoft.com/office/drawing/2014/main" id="{9C741AAC-B45C-4E01-AE27-22202A341A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60" name="Text Box 16">
          <a:extLst>
            <a:ext uri="{FF2B5EF4-FFF2-40B4-BE49-F238E27FC236}">
              <a16:creationId xmlns:a16="http://schemas.microsoft.com/office/drawing/2014/main" id="{ED43533A-7D48-4082-B8FF-05ED42F790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61" name="Text Box 17">
          <a:extLst>
            <a:ext uri="{FF2B5EF4-FFF2-40B4-BE49-F238E27FC236}">
              <a16:creationId xmlns:a16="http://schemas.microsoft.com/office/drawing/2014/main" id="{F432460B-CF5E-4169-9E75-FCD1229C61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46</xdr:row>
      <xdr:rowOff>15875</xdr:rowOff>
    </xdr:from>
    <xdr:ext cx="95250" cy="171450"/>
    <xdr:sp macro="" textlink="">
      <xdr:nvSpPr>
        <xdr:cNvPr id="2862" name="Text Box 18">
          <a:extLst>
            <a:ext uri="{FF2B5EF4-FFF2-40B4-BE49-F238E27FC236}">
              <a16:creationId xmlns:a16="http://schemas.microsoft.com/office/drawing/2014/main" id="{08DBFA39-E708-453D-B0B6-4DB44FE6F45D}"/>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3" name="Text Box 16">
          <a:extLst>
            <a:ext uri="{FF2B5EF4-FFF2-40B4-BE49-F238E27FC236}">
              <a16:creationId xmlns:a16="http://schemas.microsoft.com/office/drawing/2014/main" id="{1969233D-4CFD-4B2A-BAEF-2968F2A616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4" name="Text Box 17">
          <a:extLst>
            <a:ext uri="{FF2B5EF4-FFF2-40B4-BE49-F238E27FC236}">
              <a16:creationId xmlns:a16="http://schemas.microsoft.com/office/drawing/2014/main" id="{9510CC1A-CA6F-497B-97CA-27E7EE9FBF1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5" name="Text Box 18">
          <a:extLst>
            <a:ext uri="{FF2B5EF4-FFF2-40B4-BE49-F238E27FC236}">
              <a16:creationId xmlns:a16="http://schemas.microsoft.com/office/drawing/2014/main" id="{1362AF0C-B8E8-4A90-B8F8-01B856ACF0C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6" name="Text Box 19">
          <a:extLst>
            <a:ext uri="{FF2B5EF4-FFF2-40B4-BE49-F238E27FC236}">
              <a16:creationId xmlns:a16="http://schemas.microsoft.com/office/drawing/2014/main" id="{6A8A5A1B-2711-4F5C-AD4E-6D19FDC4DC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7" name="Text Box 16">
          <a:extLst>
            <a:ext uri="{FF2B5EF4-FFF2-40B4-BE49-F238E27FC236}">
              <a16:creationId xmlns:a16="http://schemas.microsoft.com/office/drawing/2014/main" id="{EEF2A8CD-DF5F-4C35-9709-592D059146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868" name="Text Box 15">
          <a:extLst>
            <a:ext uri="{FF2B5EF4-FFF2-40B4-BE49-F238E27FC236}">
              <a16:creationId xmlns:a16="http://schemas.microsoft.com/office/drawing/2014/main" id="{A28B6FE7-43C8-417D-8ED7-0869B7E19CA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2869" name="Text Box 15">
          <a:extLst>
            <a:ext uri="{FF2B5EF4-FFF2-40B4-BE49-F238E27FC236}">
              <a16:creationId xmlns:a16="http://schemas.microsoft.com/office/drawing/2014/main" id="{30A09579-AC9E-4EC1-A2DE-7E678D0FD38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2870" name="Text Box 15">
          <a:extLst>
            <a:ext uri="{FF2B5EF4-FFF2-40B4-BE49-F238E27FC236}">
              <a16:creationId xmlns:a16="http://schemas.microsoft.com/office/drawing/2014/main" id="{8943C15E-2906-4ADA-B686-7FBF7F6897AF}"/>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504825</xdr:rowOff>
    </xdr:from>
    <xdr:ext cx="95250" cy="442269"/>
    <xdr:sp macro="" textlink="">
      <xdr:nvSpPr>
        <xdr:cNvPr id="2871" name="Text Box 15">
          <a:extLst>
            <a:ext uri="{FF2B5EF4-FFF2-40B4-BE49-F238E27FC236}">
              <a16:creationId xmlns:a16="http://schemas.microsoft.com/office/drawing/2014/main" id="{EAE471F7-68D9-47BC-A7AD-A50697D7BC6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2872" name="Text Box 15">
          <a:extLst>
            <a:ext uri="{FF2B5EF4-FFF2-40B4-BE49-F238E27FC236}">
              <a16:creationId xmlns:a16="http://schemas.microsoft.com/office/drawing/2014/main" id="{C7D6E62A-5F56-4371-810E-2F5D4A0945A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2873" name="Text Box 15">
          <a:extLst>
            <a:ext uri="{FF2B5EF4-FFF2-40B4-BE49-F238E27FC236}">
              <a16:creationId xmlns:a16="http://schemas.microsoft.com/office/drawing/2014/main" id="{AAB36B82-5557-4A71-B554-539EF83606E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874" name="Text Box 15">
          <a:extLst>
            <a:ext uri="{FF2B5EF4-FFF2-40B4-BE49-F238E27FC236}">
              <a16:creationId xmlns:a16="http://schemas.microsoft.com/office/drawing/2014/main" id="{E6C116F8-E0D7-4886-AD56-B013C463555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75" name="Text Box 16">
          <a:extLst>
            <a:ext uri="{FF2B5EF4-FFF2-40B4-BE49-F238E27FC236}">
              <a16:creationId xmlns:a16="http://schemas.microsoft.com/office/drawing/2014/main" id="{82F1A8D8-1FDE-41EE-A84F-CA4A4E5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76" name="Text Box 17">
          <a:extLst>
            <a:ext uri="{FF2B5EF4-FFF2-40B4-BE49-F238E27FC236}">
              <a16:creationId xmlns:a16="http://schemas.microsoft.com/office/drawing/2014/main" id="{60AAABE1-2D38-40C6-A1EA-CCD21435E45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77" name="Text Box 18">
          <a:extLst>
            <a:ext uri="{FF2B5EF4-FFF2-40B4-BE49-F238E27FC236}">
              <a16:creationId xmlns:a16="http://schemas.microsoft.com/office/drawing/2014/main" id="{F7EB504D-6520-48DC-A620-3D17120C446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78" name="Text Box 19">
          <a:extLst>
            <a:ext uri="{FF2B5EF4-FFF2-40B4-BE49-F238E27FC236}">
              <a16:creationId xmlns:a16="http://schemas.microsoft.com/office/drawing/2014/main" id="{7C89BCBE-B5A4-448A-A36C-CBC41D5E00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79" name="Text Box 16">
          <a:extLst>
            <a:ext uri="{FF2B5EF4-FFF2-40B4-BE49-F238E27FC236}">
              <a16:creationId xmlns:a16="http://schemas.microsoft.com/office/drawing/2014/main" id="{6D8D1E37-C9B2-4B14-B420-8C44115B82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80" name="Text Box 17">
          <a:extLst>
            <a:ext uri="{FF2B5EF4-FFF2-40B4-BE49-F238E27FC236}">
              <a16:creationId xmlns:a16="http://schemas.microsoft.com/office/drawing/2014/main" id="{593DED63-282A-4A02-9C97-1A5AE24671C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81" name="Text Box 18">
          <a:extLst>
            <a:ext uri="{FF2B5EF4-FFF2-40B4-BE49-F238E27FC236}">
              <a16:creationId xmlns:a16="http://schemas.microsoft.com/office/drawing/2014/main" id="{6C199D2E-1CDB-485E-8C7B-1D94E1F253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82" name="Text Box 19">
          <a:extLst>
            <a:ext uri="{FF2B5EF4-FFF2-40B4-BE49-F238E27FC236}">
              <a16:creationId xmlns:a16="http://schemas.microsoft.com/office/drawing/2014/main" id="{B80A95A6-2064-497F-BFF8-31AA7741821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83" name="Text Box 16">
          <a:extLst>
            <a:ext uri="{FF2B5EF4-FFF2-40B4-BE49-F238E27FC236}">
              <a16:creationId xmlns:a16="http://schemas.microsoft.com/office/drawing/2014/main" id="{355087B6-109A-4F60-BE2B-33C6D161FD5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84" name="Text Box 17">
          <a:extLst>
            <a:ext uri="{FF2B5EF4-FFF2-40B4-BE49-F238E27FC236}">
              <a16:creationId xmlns:a16="http://schemas.microsoft.com/office/drawing/2014/main" id="{436D80C8-2C53-499C-83BD-FA88D95DCCA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85" name="Text Box 18">
          <a:extLst>
            <a:ext uri="{FF2B5EF4-FFF2-40B4-BE49-F238E27FC236}">
              <a16:creationId xmlns:a16="http://schemas.microsoft.com/office/drawing/2014/main" id="{F9DDE7C4-7C1C-45A7-B2F3-545501CC0B4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86" name="Text Box 19">
          <a:extLst>
            <a:ext uri="{FF2B5EF4-FFF2-40B4-BE49-F238E27FC236}">
              <a16:creationId xmlns:a16="http://schemas.microsoft.com/office/drawing/2014/main" id="{D7F3E737-030F-43D1-B732-F7DEBAAD6CF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887" name="Text Box 15">
          <a:extLst>
            <a:ext uri="{FF2B5EF4-FFF2-40B4-BE49-F238E27FC236}">
              <a16:creationId xmlns:a16="http://schemas.microsoft.com/office/drawing/2014/main" id="{E7B3A6C4-2193-45C6-A62F-B104E6C6F01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88" name="Text Box 16">
          <a:extLst>
            <a:ext uri="{FF2B5EF4-FFF2-40B4-BE49-F238E27FC236}">
              <a16:creationId xmlns:a16="http://schemas.microsoft.com/office/drawing/2014/main" id="{A4D766A2-B8B0-4C93-B377-CEA22C3046F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89" name="Text Box 17">
          <a:extLst>
            <a:ext uri="{FF2B5EF4-FFF2-40B4-BE49-F238E27FC236}">
              <a16:creationId xmlns:a16="http://schemas.microsoft.com/office/drawing/2014/main" id="{D12E5C23-8B8D-4E44-8D5D-8B41025CEC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90" name="Text Box 18">
          <a:extLst>
            <a:ext uri="{FF2B5EF4-FFF2-40B4-BE49-F238E27FC236}">
              <a16:creationId xmlns:a16="http://schemas.microsoft.com/office/drawing/2014/main" id="{9BF026BF-B7D1-484D-B8F4-D3B05463C8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91" name="Text Box 19">
          <a:extLst>
            <a:ext uri="{FF2B5EF4-FFF2-40B4-BE49-F238E27FC236}">
              <a16:creationId xmlns:a16="http://schemas.microsoft.com/office/drawing/2014/main" id="{FE115078-4315-4DED-8B4F-31DC300581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92" name="Text Box 16">
          <a:extLst>
            <a:ext uri="{FF2B5EF4-FFF2-40B4-BE49-F238E27FC236}">
              <a16:creationId xmlns:a16="http://schemas.microsoft.com/office/drawing/2014/main" id="{3BDCA37C-3881-4348-B9D4-C613F74F4BF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93" name="Text Box 17">
          <a:extLst>
            <a:ext uri="{FF2B5EF4-FFF2-40B4-BE49-F238E27FC236}">
              <a16:creationId xmlns:a16="http://schemas.microsoft.com/office/drawing/2014/main" id="{DCE26F8F-E863-40E5-A5E4-38607D42C1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94" name="Text Box 18">
          <a:extLst>
            <a:ext uri="{FF2B5EF4-FFF2-40B4-BE49-F238E27FC236}">
              <a16:creationId xmlns:a16="http://schemas.microsoft.com/office/drawing/2014/main" id="{A75876A6-3F2E-4A7C-8D4F-5F931A8CE24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5" name="Text Box 16">
          <a:extLst>
            <a:ext uri="{FF2B5EF4-FFF2-40B4-BE49-F238E27FC236}">
              <a16:creationId xmlns:a16="http://schemas.microsoft.com/office/drawing/2014/main" id="{549D85A5-65AB-454E-81D0-05C635F00A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6" name="Text Box 17">
          <a:extLst>
            <a:ext uri="{FF2B5EF4-FFF2-40B4-BE49-F238E27FC236}">
              <a16:creationId xmlns:a16="http://schemas.microsoft.com/office/drawing/2014/main" id="{844EB94A-DB07-40CF-8775-09ED44121E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7" name="Text Box 18">
          <a:extLst>
            <a:ext uri="{FF2B5EF4-FFF2-40B4-BE49-F238E27FC236}">
              <a16:creationId xmlns:a16="http://schemas.microsoft.com/office/drawing/2014/main" id="{46F99CD3-382A-4FC7-8CE3-E57A41B26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8" name="Text Box 19">
          <a:extLst>
            <a:ext uri="{FF2B5EF4-FFF2-40B4-BE49-F238E27FC236}">
              <a16:creationId xmlns:a16="http://schemas.microsoft.com/office/drawing/2014/main" id="{63B622A7-87ED-4145-B414-7836779D7B8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9" name="Text Box 16">
          <a:extLst>
            <a:ext uri="{FF2B5EF4-FFF2-40B4-BE49-F238E27FC236}">
              <a16:creationId xmlns:a16="http://schemas.microsoft.com/office/drawing/2014/main" id="{03AA7EB5-69FD-4436-8939-3154656108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00" name="Text Box 17">
          <a:extLst>
            <a:ext uri="{FF2B5EF4-FFF2-40B4-BE49-F238E27FC236}">
              <a16:creationId xmlns:a16="http://schemas.microsoft.com/office/drawing/2014/main" id="{1A96D203-A50C-4CF3-9F89-7D782AE209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01" name="Text Box 18">
          <a:extLst>
            <a:ext uri="{FF2B5EF4-FFF2-40B4-BE49-F238E27FC236}">
              <a16:creationId xmlns:a16="http://schemas.microsoft.com/office/drawing/2014/main" id="{805FE468-B4AC-41EB-9EE5-BE15E1FAA2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02" name="Text Box 19">
          <a:extLst>
            <a:ext uri="{FF2B5EF4-FFF2-40B4-BE49-F238E27FC236}">
              <a16:creationId xmlns:a16="http://schemas.microsoft.com/office/drawing/2014/main" id="{0CF40BEE-8A62-4837-B327-2A990630DA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2903" name="Text Box 15">
          <a:extLst>
            <a:ext uri="{FF2B5EF4-FFF2-40B4-BE49-F238E27FC236}">
              <a16:creationId xmlns:a16="http://schemas.microsoft.com/office/drawing/2014/main" id="{A7E1DBB6-1B68-437E-A138-4BB97CD628A3}"/>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2904" name="Text Box 15">
          <a:extLst>
            <a:ext uri="{FF2B5EF4-FFF2-40B4-BE49-F238E27FC236}">
              <a16:creationId xmlns:a16="http://schemas.microsoft.com/office/drawing/2014/main" id="{E1787B72-318D-4284-8E3A-D2F629D349E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504825</xdr:rowOff>
    </xdr:from>
    <xdr:ext cx="95250" cy="442269"/>
    <xdr:sp macro="" textlink="">
      <xdr:nvSpPr>
        <xdr:cNvPr id="2905" name="Text Box 15">
          <a:extLst>
            <a:ext uri="{FF2B5EF4-FFF2-40B4-BE49-F238E27FC236}">
              <a16:creationId xmlns:a16="http://schemas.microsoft.com/office/drawing/2014/main" id="{100E7B44-27B5-4E60-949B-1020C8B934C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2906" name="Text Box 15">
          <a:extLst>
            <a:ext uri="{FF2B5EF4-FFF2-40B4-BE49-F238E27FC236}">
              <a16:creationId xmlns:a16="http://schemas.microsoft.com/office/drawing/2014/main" id="{D614B1BC-0B15-424A-8DD3-681815D567B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2907" name="Text Box 15">
          <a:extLst>
            <a:ext uri="{FF2B5EF4-FFF2-40B4-BE49-F238E27FC236}">
              <a16:creationId xmlns:a16="http://schemas.microsoft.com/office/drawing/2014/main" id="{35E83B59-1524-4299-A2C3-B9FFB2D9AA1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213632"/>
    <xdr:sp macro="" textlink="">
      <xdr:nvSpPr>
        <xdr:cNvPr id="2908" name="Text Box 15">
          <a:extLst>
            <a:ext uri="{FF2B5EF4-FFF2-40B4-BE49-F238E27FC236}">
              <a16:creationId xmlns:a16="http://schemas.microsoft.com/office/drawing/2014/main" id="{98109618-AEE1-4615-BC8D-B34D539EFA8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09" name="Text Box 16">
          <a:extLst>
            <a:ext uri="{FF2B5EF4-FFF2-40B4-BE49-F238E27FC236}">
              <a16:creationId xmlns:a16="http://schemas.microsoft.com/office/drawing/2014/main" id="{04DE14BA-E3C1-43B9-AFC1-0DEA4CB556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10" name="Text Box 17">
          <a:extLst>
            <a:ext uri="{FF2B5EF4-FFF2-40B4-BE49-F238E27FC236}">
              <a16:creationId xmlns:a16="http://schemas.microsoft.com/office/drawing/2014/main" id="{6FA93F4E-0725-43CA-B6DC-4F3C5BC7CF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11" name="Text Box 18">
          <a:extLst>
            <a:ext uri="{FF2B5EF4-FFF2-40B4-BE49-F238E27FC236}">
              <a16:creationId xmlns:a16="http://schemas.microsoft.com/office/drawing/2014/main" id="{09A7A94B-B92E-4E05-ADB3-5FE0446EBA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12" name="Text Box 19">
          <a:extLst>
            <a:ext uri="{FF2B5EF4-FFF2-40B4-BE49-F238E27FC236}">
              <a16:creationId xmlns:a16="http://schemas.microsoft.com/office/drawing/2014/main" id="{ACF6ACE0-5DCA-48AE-A54A-72385D84D20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13" name="Text Box 16">
          <a:extLst>
            <a:ext uri="{FF2B5EF4-FFF2-40B4-BE49-F238E27FC236}">
              <a16:creationId xmlns:a16="http://schemas.microsoft.com/office/drawing/2014/main" id="{58AE6785-69C0-4EAA-81B4-3CDAFA7F89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14" name="Text Box 17">
          <a:extLst>
            <a:ext uri="{FF2B5EF4-FFF2-40B4-BE49-F238E27FC236}">
              <a16:creationId xmlns:a16="http://schemas.microsoft.com/office/drawing/2014/main" id="{48B96770-64E7-4520-A425-6AE394BC24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15" name="Text Box 18">
          <a:extLst>
            <a:ext uri="{FF2B5EF4-FFF2-40B4-BE49-F238E27FC236}">
              <a16:creationId xmlns:a16="http://schemas.microsoft.com/office/drawing/2014/main" id="{8BF8F4C8-AE49-46A4-B7F4-7F4B3C42E9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16" name="Text Box 19">
          <a:extLst>
            <a:ext uri="{FF2B5EF4-FFF2-40B4-BE49-F238E27FC236}">
              <a16:creationId xmlns:a16="http://schemas.microsoft.com/office/drawing/2014/main" id="{94B3BC05-4A8A-49E5-8135-1A32CD9AEE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17" name="Text Box 16">
          <a:extLst>
            <a:ext uri="{FF2B5EF4-FFF2-40B4-BE49-F238E27FC236}">
              <a16:creationId xmlns:a16="http://schemas.microsoft.com/office/drawing/2014/main" id="{67F824B9-5F75-4B3F-B1FD-8A77D3F711F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18" name="Text Box 17">
          <a:extLst>
            <a:ext uri="{FF2B5EF4-FFF2-40B4-BE49-F238E27FC236}">
              <a16:creationId xmlns:a16="http://schemas.microsoft.com/office/drawing/2014/main" id="{272F8738-8643-44D4-921E-E9B1E6FD60A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19" name="Text Box 18">
          <a:extLst>
            <a:ext uri="{FF2B5EF4-FFF2-40B4-BE49-F238E27FC236}">
              <a16:creationId xmlns:a16="http://schemas.microsoft.com/office/drawing/2014/main" id="{381D72F7-809F-467C-AA2F-0CFB2631C98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20" name="Text Box 19">
          <a:extLst>
            <a:ext uri="{FF2B5EF4-FFF2-40B4-BE49-F238E27FC236}">
              <a16:creationId xmlns:a16="http://schemas.microsoft.com/office/drawing/2014/main" id="{046EB2B8-55D8-4EB5-B281-9C304123EFC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921" name="Text Box 15">
          <a:extLst>
            <a:ext uri="{FF2B5EF4-FFF2-40B4-BE49-F238E27FC236}">
              <a16:creationId xmlns:a16="http://schemas.microsoft.com/office/drawing/2014/main" id="{227214CC-F27A-4BA9-A57F-E935CCF4B22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22" name="Text Box 16">
          <a:extLst>
            <a:ext uri="{FF2B5EF4-FFF2-40B4-BE49-F238E27FC236}">
              <a16:creationId xmlns:a16="http://schemas.microsoft.com/office/drawing/2014/main" id="{D58BD7DA-3227-4473-ADC6-411E81A6DF0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23" name="Text Box 17">
          <a:extLst>
            <a:ext uri="{FF2B5EF4-FFF2-40B4-BE49-F238E27FC236}">
              <a16:creationId xmlns:a16="http://schemas.microsoft.com/office/drawing/2014/main" id="{CF45E282-4D7C-4A6D-A41F-60610CC78C2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24" name="Text Box 18">
          <a:extLst>
            <a:ext uri="{FF2B5EF4-FFF2-40B4-BE49-F238E27FC236}">
              <a16:creationId xmlns:a16="http://schemas.microsoft.com/office/drawing/2014/main" id="{78AE4BD2-E0FF-43B5-8B33-BB1FC8D236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25" name="Text Box 19">
          <a:extLst>
            <a:ext uri="{FF2B5EF4-FFF2-40B4-BE49-F238E27FC236}">
              <a16:creationId xmlns:a16="http://schemas.microsoft.com/office/drawing/2014/main" id="{7B814EE2-7EC0-44CF-BD52-EC0BDCFCD8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2926" name="Text Box 15">
          <a:extLst>
            <a:ext uri="{FF2B5EF4-FFF2-40B4-BE49-F238E27FC236}">
              <a16:creationId xmlns:a16="http://schemas.microsoft.com/office/drawing/2014/main" id="{676812D6-C480-4477-9E04-428E065E141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27" name="Text Box 16">
          <a:extLst>
            <a:ext uri="{FF2B5EF4-FFF2-40B4-BE49-F238E27FC236}">
              <a16:creationId xmlns:a16="http://schemas.microsoft.com/office/drawing/2014/main" id="{4EF94131-4223-4EC0-9761-B11D990E0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28" name="Text Box 17">
          <a:extLst>
            <a:ext uri="{FF2B5EF4-FFF2-40B4-BE49-F238E27FC236}">
              <a16:creationId xmlns:a16="http://schemas.microsoft.com/office/drawing/2014/main" id="{5C5376FC-5DB8-4948-9ABF-5D8C635C41E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29" name="Text Box 18">
          <a:extLst>
            <a:ext uri="{FF2B5EF4-FFF2-40B4-BE49-F238E27FC236}">
              <a16:creationId xmlns:a16="http://schemas.microsoft.com/office/drawing/2014/main" id="{1D68E21C-795F-48BF-B6D8-14F23D4761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0" name="Text Box 16">
          <a:extLst>
            <a:ext uri="{FF2B5EF4-FFF2-40B4-BE49-F238E27FC236}">
              <a16:creationId xmlns:a16="http://schemas.microsoft.com/office/drawing/2014/main" id="{336C3459-39C6-4E18-9BE9-0F68E9E75F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1" name="Text Box 17">
          <a:extLst>
            <a:ext uri="{FF2B5EF4-FFF2-40B4-BE49-F238E27FC236}">
              <a16:creationId xmlns:a16="http://schemas.microsoft.com/office/drawing/2014/main" id="{FB88CE70-F363-48F7-ADDB-32A96EB3F7E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2" name="Text Box 18">
          <a:extLst>
            <a:ext uri="{FF2B5EF4-FFF2-40B4-BE49-F238E27FC236}">
              <a16:creationId xmlns:a16="http://schemas.microsoft.com/office/drawing/2014/main" id="{EC18276B-AE59-461D-8B1D-1E26BCB453C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3" name="Text Box 19">
          <a:extLst>
            <a:ext uri="{FF2B5EF4-FFF2-40B4-BE49-F238E27FC236}">
              <a16:creationId xmlns:a16="http://schemas.microsoft.com/office/drawing/2014/main" id="{BF6DBA01-624A-4E5A-9D93-5E46020AF1B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4" name="Text Box 16">
          <a:extLst>
            <a:ext uri="{FF2B5EF4-FFF2-40B4-BE49-F238E27FC236}">
              <a16:creationId xmlns:a16="http://schemas.microsoft.com/office/drawing/2014/main" id="{8F2560B2-1CBF-4913-ABDF-43BF670360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5" name="Text Box 17">
          <a:extLst>
            <a:ext uri="{FF2B5EF4-FFF2-40B4-BE49-F238E27FC236}">
              <a16:creationId xmlns:a16="http://schemas.microsoft.com/office/drawing/2014/main" id="{CC5F051D-1AEB-4EFA-ADE6-7DFA3817FB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6" name="Text Box 18">
          <a:extLst>
            <a:ext uri="{FF2B5EF4-FFF2-40B4-BE49-F238E27FC236}">
              <a16:creationId xmlns:a16="http://schemas.microsoft.com/office/drawing/2014/main" id="{F315D6B2-C6B3-4C2C-8F87-20A4B1E5ED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937" name="Text Box 15">
          <a:extLst>
            <a:ext uri="{FF2B5EF4-FFF2-40B4-BE49-F238E27FC236}">
              <a16:creationId xmlns:a16="http://schemas.microsoft.com/office/drawing/2014/main" id="{634624F5-9B26-41E0-A00A-7F2C3781D022}"/>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38" name="Text Box 16">
          <a:extLst>
            <a:ext uri="{FF2B5EF4-FFF2-40B4-BE49-F238E27FC236}">
              <a16:creationId xmlns:a16="http://schemas.microsoft.com/office/drawing/2014/main" id="{5BBD4612-B88B-4EAB-81E7-AF5EEB511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39" name="Text Box 17">
          <a:extLst>
            <a:ext uri="{FF2B5EF4-FFF2-40B4-BE49-F238E27FC236}">
              <a16:creationId xmlns:a16="http://schemas.microsoft.com/office/drawing/2014/main" id="{7E3960A6-DCA9-4407-9A20-88AABC5805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40" name="Text Box 18">
          <a:extLst>
            <a:ext uri="{FF2B5EF4-FFF2-40B4-BE49-F238E27FC236}">
              <a16:creationId xmlns:a16="http://schemas.microsoft.com/office/drawing/2014/main" id="{7E076465-5A8D-44CA-9574-B177CA42D1F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41" name="Text Box 19">
          <a:extLst>
            <a:ext uri="{FF2B5EF4-FFF2-40B4-BE49-F238E27FC236}">
              <a16:creationId xmlns:a16="http://schemas.microsoft.com/office/drawing/2014/main" id="{B025F840-0B64-48AE-B3DE-EFAA829259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42" name="Text Box 16">
          <a:extLst>
            <a:ext uri="{FF2B5EF4-FFF2-40B4-BE49-F238E27FC236}">
              <a16:creationId xmlns:a16="http://schemas.microsoft.com/office/drawing/2014/main" id="{DB632E64-3A20-4FC2-9E56-01AF7446B75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43" name="Text Box 17">
          <a:extLst>
            <a:ext uri="{FF2B5EF4-FFF2-40B4-BE49-F238E27FC236}">
              <a16:creationId xmlns:a16="http://schemas.microsoft.com/office/drawing/2014/main" id="{276C4847-B3A9-456B-90DA-408C074614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44" name="Text Box 18">
          <a:extLst>
            <a:ext uri="{FF2B5EF4-FFF2-40B4-BE49-F238E27FC236}">
              <a16:creationId xmlns:a16="http://schemas.microsoft.com/office/drawing/2014/main" id="{D2936E26-FB33-42A7-A7AA-01BC67C1D34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45" name="Text Box 19">
          <a:extLst>
            <a:ext uri="{FF2B5EF4-FFF2-40B4-BE49-F238E27FC236}">
              <a16:creationId xmlns:a16="http://schemas.microsoft.com/office/drawing/2014/main" id="{BAA1E7DC-41EF-4A3A-B758-BD84DB525C9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946" name="Text Box 16">
          <a:extLst>
            <a:ext uri="{FF2B5EF4-FFF2-40B4-BE49-F238E27FC236}">
              <a16:creationId xmlns:a16="http://schemas.microsoft.com/office/drawing/2014/main" id="{F979539E-FE04-4CE2-AA73-0DD118E709C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947" name="Text Box 17">
          <a:extLst>
            <a:ext uri="{FF2B5EF4-FFF2-40B4-BE49-F238E27FC236}">
              <a16:creationId xmlns:a16="http://schemas.microsoft.com/office/drawing/2014/main" id="{E462EFEC-D047-4A55-8357-CC6D7924FDBB}"/>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948" name="Text Box 18">
          <a:extLst>
            <a:ext uri="{FF2B5EF4-FFF2-40B4-BE49-F238E27FC236}">
              <a16:creationId xmlns:a16="http://schemas.microsoft.com/office/drawing/2014/main" id="{F1FE173E-9914-4FF7-8812-EF848EED25F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949" name="Text Box 19">
          <a:extLst>
            <a:ext uri="{FF2B5EF4-FFF2-40B4-BE49-F238E27FC236}">
              <a16:creationId xmlns:a16="http://schemas.microsoft.com/office/drawing/2014/main" id="{58ED2B67-695F-4538-A79B-137890F5F32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950" name="Text Box 15">
          <a:extLst>
            <a:ext uri="{FF2B5EF4-FFF2-40B4-BE49-F238E27FC236}">
              <a16:creationId xmlns:a16="http://schemas.microsoft.com/office/drawing/2014/main" id="{3FEBD2F1-3277-4DFB-B732-B0A6175864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51" name="Text Box 16">
          <a:extLst>
            <a:ext uri="{FF2B5EF4-FFF2-40B4-BE49-F238E27FC236}">
              <a16:creationId xmlns:a16="http://schemas.microsoft.com/office/drawing/2014/main" id="{2CF9E852-6E9C-4951-A240-64A726C90C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52" name="Text Box 17">
          <a:extLst>
            <a:ext uri="{FF2B5EF4-FFF2-40B4-BE49-F238E27FC236}">
              <a16:creationId xmlns:a16="http://schemas.microsoft.com/office/drawing/2014/main" id="{F2E4B913-E0F8-40A7-AD8D-DFB0FCFAB65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53" name="Text Box 18">
          <a:extLst>
            <a:ext uri="{FF2B5EF4-FFF2-40B4-BE49-F238E27FC236}">
              <a16:creationId xmlns:a16="http://schemas.microsoft.com/office/drawing/2014/main" id="{418E8CBD-51F4-4102-AA11-DAF60F918E3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54" name="Text Box 19">
          <a:extLst>
            <a:ext uri="{FF2B5EF4-FFF2-40B4-BE49-F238E27FC236}">
              <a16:creationId xmlns:a16="http://schemas.microsoft.com/office/drawing/2014/main" id="{95F0429C-9962-4192-B5D8-27DC315C1F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55" name="Text Box 16">
          <a:extLst>
            <a:ext uri="{FF2B5EF4-FFF2-40B4-BE49-F238E27FC236}">
              <a16:creationId xmlns:a16="http://schemas.microsoft.com/office/drawing/2014/main" id="{C728D22D-21F3-4EEA-9DF7-F4A9792252F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56" name="Text Box 17">
          <a:extLst>
            <a:ext uri="{FF2B5EF4-FFF2-40B4-BE49-F238E27FC236}">
              <a16:creationId xmlns:a16="http://schemas.microsoft.com/office/drawing/2014/main" id="{B3939FAC-73BD-465B-B3F6-A6BE772DAD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50</xdr:row>
      <xdr:rowOff>15875</xdr:rowOff>
    </xdr:from>
    <xdr:ext cx="95250" cy="171450"/>
    <xdr:sp macro="" textlink="">
      <xdr:nvSpPr>
        <xdr:cNvPr id="2957" name="Text Box 18">
          <a:extLst>
            <a:ext uri="{FF2B5EF4-FFF2-40B4-BE49-F238E27FC236}">
              <a16:creationId xmlns:a16="http://schemas.microsoft.com/office/drawing/2014/main" id="{D2CAECAE-636D-4FDB-8B3F-699212CB66F6}"/>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58" name="Text Box 16">
          <a:extLst>
            <a:ext uri="{FF2B5EF4-FFF2-40B4-BE49-F238E27FC236}">
              <a16:creationId xmlns:a16="http://schemas.microsoft.com/office/drawing/2014/main" id="{2FA2AFF9-6817-4494-9CC7-7FDB156F61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59" name="Text Box 17">
          <a:extLst>
            <a:ext uri="{FF2B5EF4-FFF2-40B4-BE49-F238E27FC236}">
              <a16:creationId xmlns:a16="http://schemas.microsoft.com/office/drawing/2014/main" id="{88F6ACF5-2983-48EA-A903-B5C97C34F54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60" name="Text Box 18">
          <a:extLst>
            <a:ext uri="{FF2B5EF4-FFF2-40B4-BE49-F238E27FC236}">
              <a16:creationId xmlns:a16="http://schemas.microsoft.com/office/drawing/2014/main" id="{8EC0BF63-DD21-4534-9528-4A2B005424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61" name="Text Box 19">
          <a:extLst>
            <a:ext uri="{FF2B5EF4-FFF2-40B4-BE49-F238E27FC236}">
              <a16:creationId xmlns:a16="http://schemas.microsoft.com/office/drawing/2014/main" id="{8995CDD0-8568-4D07-B78B-4DFCE5BA2CA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62" name="Text Box 16">
          <a:extLst>
            <a:ext uri="{FF2B5EF4-FFF2-40B4-BE49-F238E27FC236}">
              <a16:creationId xmlns:a16="http://schemas.microsoft.com/office/drawing/2014/main" id="{1B6376E2-BA43-4377-B250-3E8F4D5F6B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963" name="Text Box 15">
          <a:extLst>
            <a:ext uri="{FF2B5EF4-FFF2-40B4-BE49-F238E27FC236}">
              <a16:creationId xmlns:a16="http://schemas.microsoft.com/office/drawing/2014/main" id="{5B110AAA-A87D-4AF0-8609-015C6E14A0E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2964" name="Text Box 15">
          <a:extLst>
            <a:ext uri="{FF2B5EF4-FFF2-40B4-BE49-F238E27FC236}">
              <a16:creationId xmlns:a16="http://schemas.microsoft.com/office/drawing/2014/main" id="{80352AF5-C9BA-4CA6-96F6-615428D7FBD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965" name="Text Box 15">
          <a:extLst>
            <a:ext uri="{FF2B5EF4-FFF2-40B4-BE49-F238E27FC236}">
              <a16:creationId xmlns:a16="http://schemas.microsoft.com/office/drawing/2014/main" id="{1104E515-912E-42C5-90AE-6FAD490B939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2966" name="Text Box 15">
          <a:extLst>
            <a:ext uri="{FF2B5EF4-FFF2-40B4-BE49-F238E27FC236}">
              <a16:creationId xmlns:a16="http://schemas.microsoft.com/office/drawing/2014/main" id="{5E35C0C3-2B7D-42D7-A8BF-C5CCC302E89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2967" name="Text Box 15">
          <a:extLst>
            <a:ext uri="{FF2B5EF4-FFF2-40B4-BE49-F238E27FC236}">
              <a16:creationId xmlns:a16="http://schemas.microsoft.com/office/drawing/2014/main" id="{0BF746C5-F503-4960-874F-C17676E68FB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2968" name="Text Box 15">
          <a:extLst>
            <a:ext uri="{FF2B5EF4-FFF2-40B4-BE49-F238E27FC236}">
              <a16:creationId xmlns:a16="http://schemas.microsoft.com/office/drawing/2014/main" id="{0DEC6D84-927F-4133-9ED5-B1CB165A88F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969" name="Text Box 15">
          <a:extLst>
            <a:ext uri="{FF2B5EF4-FFF2-40B4-BE49-F238E27FC236}">
              <a16:creationId xmlns:a16="http://schemas.microsoft.com/office/drawing/2014/main" id="{F2A8C0B2-CE2D-49E3-B06C-0A66546A771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70" name="Text Box 16">
          <a:extLst>
            <a:ext uri="{FF2B5EF4-FFF2-40B4-BE49-F238E27FC236}">
              <a16:creationId xmlns:a16="http://schemas.microsoft.com/office/drawing/2014/main" id="{400366F1-88A7-4594-A149-0C959756B29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71" name="Text Box 17">
          <a:extLst>
            <a:ext uri="{FF2B5EF4-FFF2-40B4-BE49-F238E27FC236}">
              <a16:creationId xmlns:a16="http://schemas.microsoft.com/office/drawing/2014/main" id="{4EBBDE50-9A26-4E77-AE08-F8F35E6265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72" name="Text Box 18">
          <a:extLst>
            <a:ext uri="{FF2B5EF4-FFF2-40B4-BE49-F238E27FC236}">
              <a16:creationId xmlns:a16="http://schemas.microsoft.com/office/drawing/2014/main" id="{9C0C4E09-8316-4812-B26B-190293042A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73" name="Text Box 19">
          <a:extLst>
            <a:ext uri="{FF2B5EF4-FFF2-40B4-BE49-F238E27FC236}">
              <a16:creationId xmlns:a16="http://schemas.microsoft.com/office/drawing/2014/main" id="{B532A9DA-084C-4DE3-85F1-A0E64967E75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74" name="Text Box 16">
          <a:extLst>
            <a:ext uri="{FF2B5EF4-FFF2-40B4-BE49-F238E27FC236}">
              <a16:creationId xmlns:a16="http://schemas.microsoft.com/office/drawing/2014/main" id="{FF1A0341-6663-45DE-AC5F-281217BA5A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75" name="Text Box 17">
          <a:extLst>
            <a:ext uri="{FF2B5EF4-FFF2-40B4-BE49-F238E27FC236}">
              <a16:creationId xmlns:a16="http://schemas.microsoft.com/office/drawing/2014/main" id="{C886BAB3-0194-4D56-88D3-DE61BCAE189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76" name="Text Box 18">
          <a:extLst>
            <a:ext uri="{FF2B5EF4-FFF2-40B4-BE49-F238E27FC236}">
              <a16:creationId xmlns:a16="http://schemas.microsoft.com/office/drawing/2014/main" id="{BF0616CA-6DF2-48A6-83FE-3F98BD682B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77" name="Text Box 19">
          <a:extLst>
            <a:ext uri="{FF2B5EF4-FFF2-40B4-BE49-F238E27FC236}">
              <a16:creationId xmlns:a16="http://schemas.microsoft.com/office/drawing/2014/main" id="{8050A9A6-A4C0-48EE-9C70-96F95FFF126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78" name="Text Box 16">
          <a:extLst>
            <a:ext uri="{FF2B5EF4-FFF2-40B4-BE49-F238E27FC236}">
              <a16:creationId xmlns:a16="http://schemas.microsoft.com/office/drawing/2014/main" id="{28D541BA-7F11-46E9-9553-6389DB82A46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79" name="Text Box 17">
          <a:extLst>
            <a:ext uri="{FF2B5EF4-FFF2-40B4-BE49-F238E27FC236}">
              <a16:creationId xmlns:a16="http://schemas.microsoft.com/office/drawing/2014/main" id="{6C12212D-ABF8-4F90-A86A-4433C33362D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80" name="Text Box 18">
          <a:extLst>
            <a:ext uri="{FF2B5EF4-FFF2-40B4-BE49-F238E27FC236}">
              <a16:creationId xmlns:a16="http://schemas.microsoft.com/office/drawing/2014/main" id="{560591F7-86D2-4FE1-AFC9-ECCE163FD8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81" name="Text Box 19">
          <a:extLst>
            <a:ext uri="{FF2B5EF4-FFF2-40B4-BE49-F238E27FC236}">
              <a16:creationId xmlns:a16="http://schemas.microsoft.com/office/drawing/2014/main" id="{140BC50E-F687-433C-9332-69D444D4341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982" name="Text Box 15">
          <a:extLst>
            <a:ext uri="{FF2B5EF4-FFF2-40B4-BE49-F238E27FC236}">
              <a16:creationId xmlns:a16="http://schemas.microsoft.com/office/drawing/2014/main" id="{5C2B736C-A8A8-47E3-AC2E-639A0A86D1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83" name="Text Box 16">
          <a:extLst>
            <a:ext uri="{FF2B5EF4-FFF2-40B4-BE49-F238E27FC236}">
              <a16:creationId xmlns:a16="http://schemas.microsoft.com/office/drawing/2014/main" id="{CC6BDF43-DA91-4295-A4FA-D3B77EF01A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84" name="Text Box 17">
          <a:extLst>
            <a:ext uri="{FF2B5EF4-FFF2-40B4-BE49-F238E27FC236}">
              <a16:creationId xmlns:a16="http://schemas.microsoft.com/office/drawing/2014/main" id="{A1E18F71-0183-4EDF-ABF8-1EFDD95F36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85" name="Text Box 18">
          <a:extLst>
            <a:ext uri="{FF2B5EF4-FFF2-40B4-BE49-F238E27FC236}">
              <a16:creationId xmlns:a16="http://schemas.microsoft.com/office/drawing/2014/main" id="{098DB56E-11BE-4B54-801F-24133F93600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86" name="Text Box 19">
          <a:extLst>
            <a:ext uri="{FF2B5EF4-FFF2-40B4-BE49-F238E27FC236}">
              <a16:creationId xmlns:a16="http://schemas.microsoft.com/office/drawing/2014/main" id="{0E4E6892-CAE0-43FC-9F3B-04913739E7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87" name="Text Box 16">
          <a:extLst>
            <a:ext uri="{FF2B5EF4-FFF2-40B4-BE49-F238E27FC236}">
              <a16:creationId xmlns:a16="http://schemas.microsoft.com/office/drawing/2014/main" id="{11B15715-A1DC-42F8-9B10-27D473D44FC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88" name="Text Box 17">
          <a:extLst>
            <a:ext uri="{FF2B5EF4-FFF2-40B4-BE49-F238E27FC236}">
              <a16:creationId xmlns:a16="http://schemas.microsoft.com/office/drawing/2014/main" id="{6FD5FCCA-04BB-44E8-807C-401AA623700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89" name="Text Box 18">
          <a:extLst>
            <a:ext uri="{FF2B5EF4-FFF2-40B4-BE49-F238E27FC236}">
              <a16:creationId xmlns:a16="http://schemas.microsoft.com/office/drawing/2014/main" id="{7E8928C0-F2B1-41E1-9DA7-43F6BBE757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0" name="Text Box 16">
          <a:extLst>
            <a:ext uri="{FF2B5EF4-FFF2-40B4-BE49-F238E27FC236}">
              <a16:creationId xmlns:a16="http://schemas.microsoft.com/office/drawing/2014/main" id="{DF1D22A2-24AA-4294-921F-8FF3BFFB8D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1" name="Text Box 17">
          <a:extLst>
            <a:ext uri="{FF2B5EF4-FFF2-40B4-BE49-F238E27FC236}">
              <a16:creationId xmlns:a16="http://schemas.microsoft.com/office/drawing/2014/main" id="{41E03964-C70C-41AC-89E2-8F1243324B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2" name="Text Box 18">
          <a:extLst>
            <a:ext uri="{FF2B5EF4-FFF2-40B4-BE49-F238E27FC236}">
              <a16:creationId xmlns:a16="http://schemas.microsoft.com/office/drawing/2014/main" id="{1CFA35F0-81BF-4A0A-BFEA-ECF156EB34B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3" name="Text Box 19">
          <a:extLst>
            <a:ext uri="{FF2B5EF4-FFF2-40B4-BE49-F238E27FC236}">
              <a16:creationId xmlns:a16="http://schemas.microsoft.com/office/drawing/2014/main" id="{71D9EBCD-B886-403A-AB57-B8E045939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4" name="Text Box 16">
          <a:extLst>
            <a:ext uri="{FF2B5EF4-FFF2-40B4-BE49-F238E27FC236}">
              <a16:creationId xmlns:a16="http://schemas.microsoft.com/office/drawing/2014/main" id="{2FEC13D7-979B-4317-BF25-13E6C9942C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5" name="Text Box 17">
          <a:extLst>
            <a:ext uri="{FF2B5EF4-FFF2-40B4-BE49-F238E27FC236}">
              <a16:creationId xmlns:a16="http://schemas.microsoft.com/office/drawing/2014/main" id="{AC516F47-3365-43BC-945F-A325D12DD4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6" name="Text Box 18">
          <a:extLst>
            <a:ext uri="{FF2B5EF4-FFF2-40B4-BE49-F238E27FC236}">
              <a16:creationId xmlns:a16="http://schemas.microsoft.com/office/drawing/2014/main" id="{37E55FAE-F99D-422C-94BB-F7EC4D0B4D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7" name="Text Box 19">
          <a:extLst>
            <a:ext uri="{FF2B5EF4-FFF2-40B4-BE49-F238E27FC236}">
              <a16:creationId xmlns:a16="http://schemas.microsoft.com/office/drawing/2014/main" id="{0F3B9798-BF04-4C2F-9270-5F346E73B34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2998" name="Text Box 15">
          <a:extLst>
            <a:ext uri="{FF2B5EF4-FFF2-40B4-BE49-F238E27FC236}">
              <a16:creationId xmlns:a16="http://schemas.microsoft.com/office/drawing/2014/main" id="{9A614F17-A5DF-4900-B094-B70D7A6C133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999" name="Text Box 15">
          <a:extLst>
            <a:ext uri="{FF2B5EF4-FFF2-40B4-BE49-F238E27FC236}">
              <a16:creationId xmlns:a16="http://schemas.microsoft.com/office/drawing/2014/main" id="{C80C5E1F-780A-4877-AED6-50D09930702C}"/>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3000" name="Text Box 15">
          <a:extLst>
            <a:ext uri="{FF2B5EF4-FFF2-40B4-BE49-F238E27FC236}">
              <a16:creationId xmlns:a16="http://schemas.microsoft.com/office/drawing/2014/main" id="{F50FE8BD-6230-4529-B72F-41EDA35DB96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001" name="Text Box 15">
          <a:extLst>
            <a:ext uri="{FF2B5EF4-FFF2-40B4-BE49-F238E27FC236}">
              <a16:creationId xmlns:a16="http://schemas.microsoft.com/office/drawing/2014/main" id="{A4F79130-1A25-49F2-BD0C-3F312F36824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3002" name="Text Box 15">
          <a:extLst>
            <a:ext uri="{FF2B5EF4-FFF2-40B4-BE49-F238E27FC236}">
              <a16:creationId xmlns:a16="http://schemas.microsoft.com/office/drawing/2014/main" id="{697CF567-D87E-44D0-8E16-B9CF85201C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3003" name="Text Box 15">
          <a:extLst>
            <a:ext uri="{FF2B5EF4-FFF2-40B4-BE49-F238E27FC236}">
              <a16:creationId xmlns:a16="http://schemas.microsoft.com/office/drawing/2014/main" id="{7968CB9C-DCEB-45A7-8853-292CF0B3A14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04" name="Text Box 16">
          <a:extLst>
            <a:ext uri="{FF2B5EF4-FFF2-40B4-BE49-F238E27FC236}">
              <a16:creationId xmlns:a16="http://schemas.microsoft.com/office/drawing/2014/main" id="{0762CB3C-9ECF-498B-B854-DB5643ED51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05" name="Text Box 17">
          <a:extLst>
            <a:ext uri="{FF2B5EF4-FFF2-40B4-BE49-F238E27FC236}">
              <a16:creationId xmlns:a16="http://schemas.microsoft.com/office/drawing/2014/main" id="{4F400534-A5D5-418B-98D0-E093509BA0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06" name="Text Box 18">
          <a:extLst>
            <a:ext uri="{FF2B5EF4-FFF2-40B4-BE49-F238E27FC236}">
              <a16:creationId xmlns:a16="http://schemas.microsoft.com/office/drawing/2014/main" id="{EF91639C-9746-4721-A7B8-7D38965EB0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07" name="Text Box 19">
          <a:extLst>
            <a:ext uri="{FF2B5EF4-FFF2-40B4-BE49-F238E27FC236}">
              <a16:creationId xmlns:a16="http://schemas.microsoft.com/office/drawing/2014/main" id="{3ABE5C5F-1145-400B-A5CE-8B85E85FB8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08" name="Text Box 16">
          <a:extLst>
            <a:ext uri="{FF2B5EF4-FFF2-40B4-BE49-F238E27FC236}">
              <a16:creationId xmlns:a16="http://schemas.microsoft.com/office/drawing/2014/main" id="{23E5379B-17E3-4BC9-A59D-C0FE3C08070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09" name="Text Box 17">
          <a:extLst>
            <a:ext uri="{FF2B5EF4-FFF2-40B4-BE49-F238E27FC236}">
              <a16:creationId xmlns:a16="http://schemas.microsoft.com/office/drawing/2014/main" id="{2D8F3CAB-3485-4062-A60D-F6F66421B27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10" name="Text Box 18">
          <a:extLst>
            <a:ext uri="{FF2B5EF4-FFF2-40B4-BE49-F238E27FC236}">
              <a16:creationId xmlns:a16="http://schemas.microsoft.com/office/drawing/2014/main" id="{3D30241E-57E4-44DE-AF4E-6ECC3AD094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11" name="Text Box 19">
          <a:extLst>
            <a:ext uri="{FF2B5EF4-FFF2-40B4-BE49-F238E27FC236}">
              <a16:creationId xmlns:a16="http://schemas.microsoft.com/office/drawing/2014/main" id="{A4E34B09-709D-4ED6-97A7-37D3837289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12" name="Text Box 16">
          <a:extLst>
            <a:ext uri="{FF2B5EF4-FFF2-40B4-BE49-F238E27FC236}">
              <a16:creationId xmlns:a16="http://schemas.microsoft.com/office/drawing/2014/main" id="{A1224CF5-F2C5-41F7-83FF-D07227014B6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13" name="Text Box 17">
          <a:extLst>
            <a:ext uri="{FF2B5EF4-FFF2-40B4-BE49-F238E27FC236}">
              <a16:creationId xmlns:a16="http://schemas.microsoft.com/office/drawing/2014/main" id="{12F7F64F-6D4D-4188-ABF6-A7DE9106C39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14" name="Text Box 18">
          <a:extLst>
            <a:ext uri="{FF2B5EF4-FFF2-40B4-BE49-F238E27FC236}">
              <a16:creationId xmlns:a16="http://schemas.microsoft.com/office/drawing/2014/main" id="{2B901185-58DF-4992-BC97-963E2C2FF6E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15" name="Text Box 19">
          <a:extLst>
            <a:ext uri="{FF2B5EF4-FFF2-40B4-BE49-F238E27FC236}">
              <a16:creationId xmlns:a16="http://schemas.microsoft.com/office/drawing/2014/main" id="{41A31211-69F7-4CD1-8CAE-EDD7756802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3016" name="Text Box 15">
          <a:extLst>
            <a:ext uri="{FF2B5EF4-FFF2-40B4-BE49-F238E27FC236}">
              <a16:creationId xmlns:a16="http://schemas.microsoft.com/office/drawing/2014/main" id="{17522059-0081-41B2-87E6-E615317A4FA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17" name="Text Box 16">
          <a:extLst>
            <a:ext uri="{FF2B5EF4-FFF2-40B4-BE49-F238E27FC236}">
              <a16:creationId xmlns:a16="http://schemas.microsoft.com/office/drawing/2014/main" id="{95A22F5F-6E61-4ECF-A2E0-0BCFE19CB1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18" name="Text Box 17">
          <a:extLst>
            <a:ext uri="{FF2B5EF4-FFF2-40B4-BE49-F238E27FC236}">
              <a16:creationId xmlns:a16="http://schemas.microsoft.com/office/drawing/2014/main" id="{639349FF-75EF-4E4E-B8F0-4B909A06FC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19" name="Text Box 18">
          <a:extLst>
            <a:ext uri="{FF2B5EF4-FFF2-40B4-BE49-F238E27FC236}">
              <a16:creationId xmlns:a16="http://schemas.microsoft.com/office/drawing/2014/main" id="{72987BC2-3C70-443F-AADB-57363F1C82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20" name="Text Box 19">
          <a:extLst>
            <a:ext uri="{FF2B5EF4-FFF2-40B4-BE49-F238E27FC236}">
              <a16:creationId xmlns:a16="http://schemas.microsoft.com/office/drawing/2014/main" id="{06AD0EDC-458E-4B95-95C5-E43BD76BDB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3021" name="Text Box 15">
          <a:extLst>
            <a:ext uri="{FF2B5EF4-FFF2-40B4-BE49-F238E27FC236}">
              <a16:creationId xmlns:a16="http://schemas.microsoft.com/office/drawing/2014/main" id="{46778F98-717C-4625-83C6-31005FD10E2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22" name="Text Box 16">
          <a:extLst>
            <a:ext uri="{FF2B5EF4-FFF2-40B4-BE49-F238E27FC236}">
              <a16:creationId xmlns:a16="http://schemas.microsoft.com/office/drawing/2014/main" id="{9ABB91B8-DEF1-485B-B7C7-C8D22291714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23" name="Text Box 17">
          <a:extLst>
            <a:ext uri="{FF2B5EF4-FFF2-40B4-BE49-F238E27FC236}">
              <a16:creationId xmlns:a16="http://schemas.microsoft.com/office/drawing/2014/main" id="{278C79FA-D1EB-45F3-AB82-B2F22220E2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24" name="Text Box 18">
          <a:extLst>
            <a:ext uri="{FF2B5EF4-FFF2-40B4-BE49-F238E27FC236}">
              <a16:creationId xmlns:a16="http://schemas.microsoft.com/office/drawing/2014/main" id="{D6875343-B561-40BD-B78F-CD8AB98F84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5" name="Text Box 16">
          <a:extLst>
            <a:ext uri="{FF2B5EF4-FFF2-40B4-BE49-F238E27FC236}">
              <a16:creationId xmlns:a16="http://schemas.microsoft.com/office/drawing/2014/main" id="{FFEDE923-A860-46CD-80EF-7BCC9398FA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6" name="Text Box 17">
          <a:extLst>
            <a:ext uri="{FF2B5EF4-FFF2-40B4-BE49-F238E27FC236}">
              <a16:creationId xmlns:a16="http://schemas.microsoft.com/office/drawing/2014/main" id="{FFDF5DDC-EE8E-4468-A996-6E2E56A7CB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7" name="Text Box 18">
          <a:extLst>
            <a:ext uri="{FF2B5EF4-FFF2-40B4-BE49-F238E27FC236}">
              <a16:creationId xmlns:a16="http://schemas.microsoft.com/office/drawing/2014/main" id="{D3D5968A-BD65-4DF7-8FBA-7038AEC903B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8" name="Text Box 19">
          <a:extLst>
            <a:ext uri="{FF2B5EF4-FFF2-40B4-BE49-F238E27FC236}">
              <a16:creationId xmlns:a16="http://schemas.microsoft.com/office/drawing/2014/main" id="{8891384E-9941-49AF-8F29-EAA7E3D9DA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9" name="Text Box 16">
          <a:extLst>
            <a:ext uri="{FF2B5EF4-FFF2-40B4-BE49-F238E27FC236}">
              <a16:creationId xmlns:a16="http://schemas.microsoft.com/office/drawing/2014/main" id="{AB0D4E16-E3E5-442A-9ED1-B0820B5A0E0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30" name="Text Box 17">
          <a:extLst>
            <a:ext uri="{FF2B5EF4-FFF2-40B4-BE49-F238E27FC236}">
              <a16:creationId xmlns:a16="http://schemas.microsoft.com/office/drawing/2014/main" id="{84494B91-30D1-49B1-A44C-7B74A9399A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31" name="Text Box 18">
          <a:extLst>
            <a:ext uri="{FF2B5EF4-FFF2-40B4-BE49-F238E27FC236}">
              <a16:creationId xmlns:a16="http://schemas.microsoft.com/office/drawing/2014/main" id="{EAB14198-E9F0-463D-8132-696B041018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3032" name="Text Box 15">
          <a:extLst>
            <a:ext uri="{FF2B5EF4-FFF2-40B4-BE49-F238E27FC236}">
              <a16:creationId xmlns:a16="http://schemas.microsoft.com/office/drawing/2014/main" id="{BECAD7BE-5B0C-4429-AAF3-86A50AF8FA2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33" name="Text Box 16">
          <a:extLst>
            <a:ext uri="{FF2B5EF4-FFF2-40B4-BE49-F238E27FC236}">
              <a16:creationId xmlns:a16="http://schemas.microsoft.com/office/drawing/2014/main" id="{A798BCDE-AAF4-4C77-923A-2B5E0CBC76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34" name="Text Box 17">
          <a:extLst>
            <a:ext uri="{FF2B5EF4-FFF2-40B4-BE49-F238E27FC236}">
              <a16:creationId xmlns:a16="http://schemas.microsoft.com/office/drawing/2014/main" id="{B36848E8-64C6-410B-89EC-7442F2D04F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35" name="Text Box 18">
          <a:extLst>
            <a:ext uri="{FF2B5EF4-FFF2-40B4-BE49-F238E27FC236}">
              <a16:creationId xmlns:a16="http://schemas.microsoft.com/office/drawing/2014/main" id="{BC5BB572-72E1-4F5D-A3B2-3B5DBCD0CD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36" name="Text Box 19">
          <a:extLst>
            <a:ext uri="{FF2B5EF4-FFF2-40B4-BE49-F238E27FC236}">
              <a16:creationId xmlns:a16="http://schemas.microsoft.com/office/drawing/2014/main" id="{B7841915-491E-4C17-BA49-716758ED55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37" name="Text Box 16">
          <a:extLst>
            <a:ext uri="{FF2B5EF4-FFF2-40B4-BE49-F238E27FC236}">
              <a16:creationId xmlns:a16="http://schemas.microsoft.com/office/drawing/2014/main" id="{360428EE-AFDD-4697-A7FE-6C8BDDF7CE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38" name="Text Box 17">
          <a:extLst>
            <a:ext uri="{FF2B5EF4-FFF2-40B4-BE49-F238E27FC236}">
              <a16:creationId xmlns:a16="http://schemas.microsoft.com/office/drawing/2014/main" id="{1B0EC03E-41ED-4D47-B54C-939D7493DFE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39" name="Text Box 18">
          <a:extLst>
            <a:ext uri="{FF2B5EF4-FFF2-40B4-BE49-F238E27FC236}">
              <a16:creationId xmlns:a16="http://schemas.microsoft.com/office/drawing/2014/main" id="{C50D9D37-A235-4A35-B71B-253638C4671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40" name="Text Box 19">
          <a:extLst>
            <a:ext uri="{FF2B5EF4-FFF2-40B4-BE49-F238E27FC236}">
              <a16:creationId xmlns:a16="http://schemas.microsoft.com/office/drawing/2014/main" id="{0A331B10-9053-4817-B09E-B5BF95F15DB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3041" name="Text Box 16">
          <a:extLst>
            <a:ext uri="{FF2B5EF4-FFF2-40B4-BE49-F238E27FC236}">
              <a16:creationId xmlns:a16="http://schemas.microsoft.com/office/drawing/2014/main" id="{7BC43391-872F-44F4-9F29-808AC1F3BED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3042" name="Text Box 17">
          <a:extLst>
            <a:ext uri="{FF2B5EF4-FFF2-40B4-BE49-F238E27FC236}">
              <a16:creationId xmlns:a16="http://schemas.microsoft.com/office/drawing/2014/main" id="{60F4D6E0-DD6B-4B1A-B3CA-954B82924D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3043" name="Text Box 18">
          <a:extLst>
            <a:ext uri="{FF2B5EF4-FFF2-40B4-BE49-F238E27FC236}">
              <a16:creationId xmlns:a16="http://schemas.microsoft.com/office/drawing/2014/main" id="{A4F5FE43-AE83-462D-922E-1E5C9DC774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3044" name="Text Box 19">
          <a:extLst>
            <a:ext uri="{FF2B5EF4-FFF2-40B4-BE49-F238E27FC236}">
              <a16:creationId xmlns:a16="http://schemas.microsoft.com/office/drawing/2014/main" id="{E2D21CFB-8607-4E7C-9BD6-17015D56ACA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3045" name="Text Box 15">
          <a:extLst>
            <a:ext uri="{FF2B5EF4-FFF2-40B4-BE49-F238E27FC236}">
              <a16:creationId xmlns:a16="http://schemas.microsoft.com/office/drawing/2014/main" id="{9CCB73F8-F16D-4687-BEE4-9424BAA5DD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46" name="Text Box 16">
          <a:extLst>
            <a:ext uri="{FF2B5EF4-FFF2-40B4-BE49-F238E27FC236}">
              <a16:creationId xmlns:a16="http://schemas.microsoft.com/office/drawing/2014/main" id="{5C2B51B4-DDE4-4E52-9D04-0128FD88017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47" name="Text Box 17">
          <a:extLst>
            <a:ext uri="{FF2B5EF4-FFF2-40B4-BE49-F238E27FC236}">
              <a16:creationId xmlns:a16="http://schemas.microsoft.com/office/drawing/2014/main" id="{96D4523F-54F2-4404-A667-F6DAA91771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48" name="Text Box 18">
          <a:extLst>
            <a:ext uri="{FF2B5EF4-FFF2-40B4-BE49-F238E27FC236}">
              <a16:creationId xmlns:a16="http://schemas.microsoft.com/office/drawing/2014/main" id="{8AE36D4F-2512-4701-AC59-4A0B63D86DF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49" name="Text Box 19">
          <a:extLst>
            <a:ext uri="{FF2B5EF4-FFF2-40B4-BE49-F238E27FC236}">
              <a16:creationId xmlns:a16="http://schemas.microsoft.com/office/drawing/2014/main" id="{E60E56AD-BDC8-4CA8-B053-8C114102B9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50" name="Text Box 16">
          <a:extLst>
            <a:ext uri="{FF2B5EF4-FFF2-40B4-BE49-F238E27FC236}">
              <a16:creationId xmlns:a16="http://schemas.microsoft.com/office/drawing/2014/main" id="{55D32B8E-7EEA-40FA-B30E-78D7D5644E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51" name="Text Box 17">
          <a:extLst>
            <a:ext uri="{FF2B5EF4-FFF2-40B4-BE49-F238E27FC236}">
              <a16:creationId xmlns:a16="http://schemas.microsoft.com/office/drawing/2014/main" id="{58B42EB4-29F2-40C6-AD8E-4143447745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54</xdr:row>
      <xdr:rowOff>15875</xdr:rowOff>
    </xdr:from>
    <xdr:ext cx="95250" cy="171450"/>
    <xdr:sp macro="" textlink="">
      <xdr:nvSpPr>
        <xdr:cNvPr id="3052" name="Text Box 18">
          <a:extLst>
            <a:ext uri="{FF2B5EF4-FFF2-40B4-BE49-F238E27FC236}">
              <a16:creationId xmlns:a16="http://schemas.microsoft.com/office/drawing/2014/main" id="{68BCE6E6-64E0-47BA-B1DA-FCC4AB53C37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3" name="Text Box 16">
          <a:extLst>
            <a:ext uri="{FF2B5EF4-FFF2-40B4-BE49-F238E27FC236}">
              <a16:creationId xmlns:a16="http://schemas.microsoft.com/office/drawing/2014/main" id="{31A99D19-A719-4CAF-9179-6BB581FA8E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4" name="Text Box 17">
          <a:extLst>
            <a:ext uri="{FF2B5EF4-FFF2-40B4-BE49-F238E27FC236}">
              <a16:creationId xmlns:a16="http://schemas.microsoft.com/office/drawing/2014/main" id="{0CB3BBDB-6244-480E-B564-904A2C120E6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5" name="Text Box 18">
          <a:extLst>
            <a:ext uri="{FF2B5EF4-FFF2-40B4-BE49-F238E27FC236}">
              <a16:creationId xmlns:a16="http://schemas.microsoft.com/office/drawing/2014/main" id="{A460615B-1E70-4939-BB5C-D221B99E8E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6" name="Text Box 19">
          <a:extLst>
            <a:ext uri="{FF2B5EF4-FFF2-40B4-BE49-F238E27FC236}">
              <a16:creationId xmlns:a16="http://schemas.microsoft.com/office/drawing/2014/main" id="{7AB73439-3F46-4DB7-9CC2-34CDAD7187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7" name="Text Box 16">
          <a:extLst>
            <a:ext uri="{FF2B5EF4-FFF2-40B4-BE49-F238E27FC236}">
              <a16:creationId xmlns:a16="http://schemas.microsoft.com/office/drawing/2014/main" id="{188AAFFF-DE39-42D1-BD9C-3DA908AA0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3058" name="Text Box 15">
          <a:extLst>
            <a:ext uri="{FF2B5EF4-FFF2-40B4-BE49-F238E27FC236}">
              <a16:creationId xmlns:a16="http://schemas.microsoft.com/office/drawing/2014/main" id="{1E7D4541-05F8-49BA-9B09-42B11ED63DF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3059" name="Text Box 15">
          <a:extLst>
            <a:ext uri="{FF2B5EF4-FFF2-40B4-BE49-F238E27FC236}">
              <a16:creationId xmlns:a16="http://schemas.microsoft.com/office/drawing/2014/main" id="{838C0675-F971-406F-98CB-528901526AE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3060" name="Text Box 15">
          <a:extLst>
            <a:ext uri="{FF2B5EF4-FFF2-40B4-BE49-F238E27FC236}">
              <a16:creationId xmlns:a16="http://schemas.microsoft.com/office/drawing/2014/main" id="{F70AEAEE-251B-4C1F-991F-EA9FECE1C53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504825</xdr:rowOff>
    </xdr:from>
    <xdr:ext cx="95250" cy="442269"/>
    <xdr:sp macro="" textlink="">
      <xdr:nvSpPr>
        <xdr:cNvPr id="3061" name="Text Box 15">
          <a:extLst>
            <a:ext uri="{FF2B5EF4-FFF2-40B4-BE49-F238E27FC236}">
              <a16:creationId xmlns:a16="http://schemas.microsoft.com/office/drawing/2014/main" id="{CC7966E5-DA18-43E0-99E8-843C09BFF7DD}"/>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062" name="Text Box 15">
          <a:extLst>
            <a:ext uri="{FF2B5EF4-FFF2-40B4-BE49-F238E27FC236}">
              <a16:creationId xmlns:a16="http://schemas.microsoft.com/office/drawing/2014/main" id="{72D50B00-72B2-431E-822A-9F81F8E67BC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3063" name="Text Box 15">
          <a:extLst>
            <a:ext uri="{FF2B5EF4-FFF2-40B4-BE49-F238E27FC236}">
              <a16:creationId xmlns:a16="http://schemas.microsoft.com/office/drawing/2014/main" id="{3FA1077A-0E8E-45A5-BF6E-9CAA7D33C06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3064" name="Text Box 15">
          <a:extLst>
            <a:ext uri="{FF2B5EF4-FFF2-40B4-BE49-F238E27FC236}">
              <a16:creationId xmlns:a16="http://schemas.microsoft.com/office/drawing/2014/main" id="{AE4743FF-B055-472A-AD16-89B78EA6056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65" name="Text Box 16">
          <a:extLst>
            <a:ext uri="{FF2B5EF4-FFF2-40B4-BE49-F238E27FC236}">
              <a16:creationId xmlns:a16="http://schemas.microsoft.com/office/drawing/2014/main" id="{97A4E41B-3CBB-45BB-B402-0CB8D168AB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66" name="Text Box 17">
          <a:extLst>
            <a:ext uri="{FF2B5EF4-FFF2-40B4-BE49-F238E27FC236}">
              <a16:creationId xmlns:a16="http://schemas.microsoft.com/office/drawing/2014/main" id="{FA926BFB-6165-4FB8-8748-55F6D5B8E2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67" name="Text Box 18">
          <a:extLst>
            <a:ext uri="{FF2B5EF4-FFF2-40B4-BE49-F238E27FC236}">
              <a16:creationId xmlns:a16="http://schemas.microsoft.com/office/drawing/2014/main" id="{C08174A4-1FA9-4696-9C2D-BD69EF6BD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68" name="Text Box 19">
          <a:extLst>
            <a:ext uri="{FF2B5EF4-FFF2-40B4-BE49-F238E27FC236}">
              <a16:creationId xmlns:a16="http://schemas.microsoft.com/office/drawing/2014/main" id="{5A1D4C87-7479-45AF-8E99-2D017E6D34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69" name="Text Box 16">
          <a:extLst>
            <a:ext uri="{FF2B5EF4-FFF2-40B4-BE49-F238E27FC236}">
              <a16:creationId xmlns:a16="http://schemas.microsoft.com/office/drawing/2014/main" id="{ACA2156A-9364-42A4-9AE3-94FA79E693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70" name="Text Box 17">
          <a:extLst>
            <a:ext uri="{FF2B5EF4-FFF2-40B4-BE49-F238E27FC236}">
              <a16:creationId xmlns:a16="http://schemas.microsoft.com/office/drawing/2014/main" id="{6559CC3E-1E21-4E94-86A7-21C142A8CB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71" name="Text Box 18">
          <a:extLst>
            <a:ext uri="{FF2B5EF4-FFF2-40B4-BE49-F238E27FC236}">
              <a16:creationId xmlns:a16="http://schemas.microsoft.com/office/drawing/2014/main" id="{C3F664B6-A9FE-491F-9891-50C2E153183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72" name="Text Box 19">
          <a:extLst>
            <a:ext uri="{FF2B5EF4-FFF2-40B4-BE49-F238E27FC236}">
              <a16:creationId xmlns:a16="http://schemas.microsoft.com/office/drawing/2014/main" id="{28C5B9A4-C44B-4A0B-A449-F228C42A966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73" name="Text Box 16">
          <a:extLst>
            <a:ext uri="{FF2B5EF4-FFF2-40B4-BE49-F238E27FC236}">
              <a16:creationId xmlns:a16="http://schemas.microsoft.com/office/drawing/2014/main" id="{704A345C-BC1B-4E70-8934-03C6017FFCE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74" name="Text Box 17">
          <a:extLst>
            <a:ext uri="{FF2B5EF4-FFF2-40B4-BE49-F238E27FC236}">
              <a16:creationId xmlns:a16="http://schemas.microsoft.com/office/drawing/2014/main" id="{F9877087-676D-4293-8365-2D0E23C775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75" name="Text Box 18">
          <a:extLst>
            <a:ext uri="{FF2B5EF4-FFF2-40B4-BE49-F238E27FC236}">
              <a16:creationId xmlns:a16="http://schemas.microsoft.com/office/drawing/2014/main" id="{649E7B80-AB1A-4785-A9C0-30F52DDB015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76" name="Text Box 19">
          <a:extLst>
            <a:ext uri="{FF2B5EF4-FFF2-40B4-BE49-F238E27FC236}">
              <a16:creationId xmlns:a16="http://schemas.microsoft.com/office/drawing/2014/main" id="{D2E1150F-A65E-4373-8BB7-C348852B743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3077" name="Text Box 15">
          <a:extLst>
            <a:ext uri="{FF2B5EF4-FFF2-40B4-BE49-F238E27FC236}">
              <a16:creationId xmlns:a16="http://schemas.microsoft.com/office/drawing/2014/main" id="{E22CD5BB-7C63-49EB-8325-9D4DFE0A5CA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78" name="Text Box 16">
          <a:extLst>
            <a:ext uri="{FF2B5EF4-FFF2-40B4-BE49-F238E27FC236}">
              <a16:creationId xmlns:a16="http://schemas.microsoft.com/office/drawing/2014/main" id="{2ECBE0DD-0F68-43D5-B138-B6122FED647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79" name="Text Box 17">
          <a:extLst>
            <a:ext uri="{FF2B5EF4-FFF2-40B4-BE49-F238E27FC236}">
              <a16:creationId xmlns:a16="http://schemas.microsoft.com/office/drawing/2014/main" id="{098F2A7E-2491-4EAE-A6E8-A96F1359F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80" name="Text Box 18">
          <a:extLst>
            <a:ext uri="{FF2B5EF4-FFF2-40B4-BE49-F238E27FC236}">
              <a16:creationId xmlns:a16="http://schemas.microsoft.com/office/drawing/2014/main" id="{7787D6B7-049A-4621-B7A2-862F6B87A0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81" name="Text Box 19">
          <a:extLst>
            <a:ext uri="{FF2B5EF4-FFF2-40B4-BE49-F238E27FC236}">
              <a16:creationId xmlns:a16="http://schemas.microsoft.com/office/drawing/2014/main" id="{DF8502DF-AC8C-4751-B81D-B98809883C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82" name="Text Box 16">
          <a:extLst>
            <a:ext uri="{FF2B5EF4-FFF2-40B4-BE49-F238E27FC236}">
              <a16:creationId xmlns:a16="http://schemas.microsoft.com/office/drawing/2014/main" id="{CA3E8FB4-09A4-4AF5-81AB-C280CF814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83" name="Text Box 17">
          <a:extLst>
            <a:ext uri="{FF2B5EF4-FFF2-40B4-BE49-F238E27FC236}">
              <a16:creationId xmlns:a16="http://schemas.microsoft.com/office/drawing/2014/main" id="{D5CF7394-6B9D-4BF2-A9EE-371B5A076D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84" name="Text Box 18">
          <a:extLst>
            <a:ext uri="{FF2B5EF4-FFF2-40B4-BE49-F238E27FC236}">
              <a16:creationId xmlns:a16="http://schemas.microsoft.com/office/drawing/2014/main" id="{8E470420-F86C-41EC-8BFF-D4722E4D07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5" name="Text Box 16">
          <a:extLst>
            <a:ext uri="{FF2B5EF4-FFF2-40B4-BE49-F238E27FC236}">
              <a16:creationId xmlns:a16="http://schemas.microsoft.com/office/drawing/2014/main" id="{38D6734D-29B2-46C2-8A74-B348E3945FE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6" name="Text Box 17">
          <a:extLst>
            <a:ext uri="{FF2B5EF4-FFF2-40B4-BE49-F238E27FC236}">
              <a16:creationId xmlns:a16="http://schemas.microsoft.com/office/drawing/2014/main" id="{14292551-39C7-472B-808B-7FA518FDE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7" name="Text Box 18">
          <a:extLst>
            <a:ext uri="{FF2B5EF4-FFF2-40B4-BE49-F238E27FC236}">
              <a16:creationId xmlns:a16="http://schemas.microsoft.com/office/drawing/2014/main" id="{B44BA253-507F-450B-9D5F-51EA0ED26B9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8" name="Text Box 19">
          <a:extLst>
            <a:ext uri="{FF2B5EF4-FFF2-40B4-BE49-F238E27FC236}">
              <a16:creationId xmlns:a16="http://schemas.microsoft.com/office/drawing/2014/main" id="{A3B6E495-7893-4EA5-B527-677A0541F0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9" name="Text Box 16">
          <a:extLst>
            <a:ext uri="{FF2B5EF4-FFF2-40B4-BE49-F238E27FC236}">
              <a16:creationId xmlns:a16="http://schemas.microsoft.com/office/drawing/2014/main" id="{1603A4D3-34FB-401B-923D-83ABBCD90B0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90" name="Text Box 17">
          <a:extLst>
            <a:ext uri="{FF2B5EF4-FFF2-40B4-BE49-F238E27FC236}">
              <a16:creationId xmlns:a16="http://schemas.microsoft.com/office/drawing/2014/main" id="{CF887C0C-28AF-4191-B0E1-53F3766137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91" name="Text Box 18">
          <a:extLst>
            <a:ext uri="{FF2B5EF4-FFF2-40B4-BE49-F238E27FC236}">
              <a16:creationId xmlns:a16="http://schemas.microsoft.com/office/drawing/2014/main" id="{43F09544-B676-40F8-800E-47A13EA82C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92" name="Text Box 19">
          <a:extLst>
            <a:ext uri="{FF2B5EF4-FFF2-40B4-BE49-F238E27FC236}">
              <a16:creationId xmlns:a16="http://schemas.microsoft.com/office/drawing/2014/main" id="{B9A6AD02-1B6D-41B1-8690-6660525B0D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3093" name="Text Box 15">
          <a:extLst>
            <a:ext uri="{FF2B5EF4-FFF2-40B4-BE49-F238E27FC236}">
              <a16:creationId xmlns:a16="http://schemas.microsoft.com/office/drawing/2014/main" id="{013D0619-9819-4445-B7F4-56FE4E721B39}"/>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3094" name="Text Box 15">
          <a:extLst>
            <a:ext uri="{FF2B5EF4-FFF2-40B4-BE49-F238E27FC236}">
              <a16:creationId xmlns:a16="http://schemas.microsoft.com/office/drawing/2014/main" id="{3C515715-177E-45F8-8F74-D7E7724336A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504825</xdr:rowOff>
    </xdr:from>
    <xdr:ext cx="95250" cy="442269"/>
    <xdr:sp macro="" textlink="">
      <xdr:nvSpPr>
        <xdr:cNvPr id="3095" name="Text Box 15">
          <a:extLst>
            <a:ext uri="{FF2B5EF4-FFF2-40B4-BE49-F238E27FC236}">
              <a16:creationId xmlns:a16="http://schemas.microsoft.com/office/drawing/2014/main" id="{D89AA4A8-23BE-4F20-9DFF-0CC3F11535D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096" name="Text Box 15">
          <a:extLst>
            <a:ext uri="{FF2B5EF4-FFF2-40B4-BE49-F238E27FC236}">
              <a16:creationId xmlns:a16="http://schemas.microsoft.com/office/drawing/2014/main" id="{E6338DC0-679E-4243-8A07-ABF4E824641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3097" name="Text Box 15">
          <a:extLst>
            <a:ext uri="{FF2B5EF4-FFF2-40B4-BE49-F238E27FC236}">
              <a16:creationId xmlns:a16="http://schemas.microsoft.com/office/drawing/2014/main" id="{CFCE5663-770D-48A9-8973-0FE3BC2F55A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213632"/>
    <xdr:sp macro="" textlink="">
      <xdr:nvSpPr>
        <xdr:cNvPr id="3098" name="Text Box 15">
          <a:extLst>
            <a:ext uri="{FF2B5EF4-FFF2-40B4-BE49-F238E27FC236}">
              <a16:creationId xmlns:a16="http://schemas.microsoft.com/office/drawing/2014/main" id="{B65C2D3F-00FF-4A7F-9156-28BD348971A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99" name="Text Box 16">
          <a:extLst>
            <a:ext uri="{FF2B5EF4-FFF2-40B4-BE49-F238E27FC236}">
              <a16:creationId xmlns:a16="http://schemas.microsoft.com/office/drawing/2014/main" id="{06A91FA8-3EC2-4CB8-B2B7-660BC17776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00" name="Text Box 17">
          <a:extLst>
            <a:ext uri="{FF2B5EF4-FFF2-40B4-BE49-F238E27FC236}">
              <a16:creationId xmlns:a16="http://schemas.microsoft.com/office/drawing/2014/main" id="{48E87E8F-7057-465B-885C-91A999491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01" name="Text Box 18">
          <a:extLst>
            <a:ext uri="{FF2B5EF4-FFF2-40B4-BE49-F238E27FC236}">
              <a16:creationId xmlns:a16="http://schemas.microsoft.com/office/drawing/2014/main" id="{BADAD68A-1CCC-4DC3-ADA7-15A8260226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02" name="Text Box 19">
          <a:extLst>
            <a:ext uri="{FF2B5EF4-FFF2-40B4-BE49-F238E27FC236}">
              <a16:creationId xmlns:a16="http://schemas.microsoft.com/office/drawing/2014/main" id="{809E0B50-9DFE-4747-A88A-115A6C4E70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03" name="Text Box 16">
          <a:extLst>
            <a:ext uri="{FF2B5EF4-FFF2-40B4-BE49-F238E27FC236}">
              <a16:creationId xmlns:a16="http://schemas.microsoft.com/office/drawing/2014/main" id="{A420A98A-6928-4A97-858A-52537183616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04" name="Text Box 17">
          <a:extLst>
            <a:ext uri="{FF2B5EF4-FFF2-40B4-BE49-F238E27FC236}">
              <a16:creationId xmlns:a16="http://schemas.microsoft.com/office/drawing/2014/main" id="{2FB3DA85-3DBD-4437-90E1-90143EE0EF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05" name="Text Box 18">
          <a:extLst>
            <a:ext uri="{FF2B5EF4-FFF2-40B4-BE49-F238E27FC236}">
              <a16:creationId xmlns:a16="http://schemas.microsoft.com/office/drawing/2014/main" id="{4F05676E-38BA-43EE-A7C8-1A2412D09FB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06" name="Text Box 19">
          <a:extLst>
            <a:ext uri="{FF2B5EF4-FFF2-40B4-BE49-F238E27FC236}">
              <a16:creationId xmlns:a16="http://schemas.microsoft.com/office/drawing/2014/main" id="{33704A77-C6AF-4AC3-BB93-AC95418A402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07" name="Text Box 16">
          <a:extLst>
            <a:ext uri="{FF2B5EF4-FFF2-40B4-BE49-F238E27FC236}">
              <a16:creationId xmlns:a16="http://schemas.microsoft.com/office/drawing/2014/main" id="{4E82D7C1-E099-49A6-B240-0E37D235F99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08" name="Text Box 17">
          <a:extLst>
            <a:ext uri="{FF2B5EF4-FFF2-40B4-BE49-F238E27FC236}">
              <a16:creationId xmlns:a16="http://schemas.microsoft.com/office/drawing/2014/main" id="{44F3C9BB-DC4A-4235-B9F3-D59F46CDC62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09" name="Text Box 18">
          <a:extLst>
            <a:ext uri="{FF2B5EF4-FFF2-40B4-BE49-F238E27FC236}">
              <a16:creationId xmlns:a16="http://schemas.microsoft.com/office/drawing/2014/main" id="{DE39421B-DA52-47F8-8A5D-725EDC9639D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10" name="Text Box 19">
          <a:extLst>
            <a:ext uri="{FF2B5EF4-FFF2-40B4-BE49-F238E27FC236}">
              <a16:creationId xmlns:a16="http://schemas.microsoft.com/office/drawing/2014/main" id="{4218FF8E-D826-4283-A722-EFE9AB0947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3111" name="Text Box 15">
          <a:extLst>
            <a:ext uri="{FF2B5EF4-FFF2-40B4-BE49-F238E27FC236}">
              <a16:creationId xmlns:a16="http://schemas.microsoft.com/office/drawing/2014/main" id="{438649A6-C534-4AC0-A99A-EAF5C320031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12" name="Text Box 16">
          <a:extLst>
            <a:ext uri="{FF2B5EF4-FFF2-40B4-BE49-F238E27FC236}">
              <a16:creationId xmlns:a16="http://schemas.microsoft.com/office/drawing/2014/main" id="{89D3E434-A6AF-4A3E-8D4A-60A4D1F04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13" name="Text Box 17">
          <a:extLst>
            <a:ext uri="{FF2B5EF4-FFF2-40B4-BE49-F238E27FC236}">
              <a16:creationId xmlns:a16="http://schemas.microsoft.com/office/drawing/2014/main" id="{F5B4B3CB-746A-453E-A923-8E7B4EE76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14" name="Text Box 18">
          <a:extLst>
            <a:ext uri="{FF2B5EF4-FFF2-40B4-BE49-F238E27FC236}">
              <a16:creationId xmlns:a16="http://schemas.microsoft.com/office/drawing/2014/main" id="{355CDED2-7CD2-4C3B-9802-4FD10A12BF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15" name="Text Box 19">
          <a:extLst>
            <a:ext uri="{FF2B5EF4-FFF2-40B4-BE49-F238E27FC236}">
              <a16:creationId xmlns:a16="http://schemas.microsoft.com/office/drawing/2014/main" id="{A8786F82-F7B7-4546-B2B7-D273A4FE8D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3116" name="Text Box 15">
          <a:extLst>
            <a:ext uri="{FF2B5EF4-FFF2-40B4-BE49-F238E27FC236}">
              <a16:creationId xmlns:a16="http://schemas.microsoft.com/office/drawing/2014/main" id="{593061A3-172E-4F22-8CE9-43878B00D61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17" name="Text Box 16">
          <a:extLst>
            <a:ext uri="{FF2B5EF4-FFF2-40B4-BE49-F238E27FC236}">
              <a16:creationId xmlns:a16="http://schemas.microsoft.com/office/drawing/2014/main" id="{57D123A4-49ED-470D-B467-B1F03E6FA0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18" name="Text Box 17">
          <a:extLst>
            <a:ext uri="{FF2B5EF4-FFF2-40B4-BE49-F238E27FC236}">
              <a16:creationId xmlns:a16="http://schemas.microsoft.com/office/drawing/2014/main" id="{5BF1E0EC-40E7-46EC-9E88-50944F179C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19" name="Text Box 18">
          <a:extLst>
            <a:ext uri="{FF2B5EF4-FFF2-40B4-BE49-F238E27FC236}">
              <a16:creationId xmlns:a16="http://schemas.microsoft.com/office/drawing/2014/main" id="{751AC10C-3BFF-4EC4-AE17-708DB7B7283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0" name="Text Box 16">
          <a:extLst>
            <a:ext uri="{FF2B5EF4-FFF2-40B4-BE49-F238E27FC236}">
              <a16:creationId xmlns:a16="http://schemas.microsoft.com/office/drawing/2014/main" id="{405E337E-7015-4D8A-ADD3-4AB32A0B72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1" name="Text Box 17">
          <a:extLst>
            <a:ext uri="{FF2B5EF4-FFF2-40B4-BE49-F238E27FC236}">
              <a16:creationId xmlns:a16="http://schemas.microsoft.com/office/drawing/2014/main" id="{C7548607-C1CA-46CC-ACBC-665DB4EDCD3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2" name="Text Box 18">
          <a:extLst>
            <a:ext uri="{FF2B5EF4-FFF2-40B4-BE49-F238E27FC236}">
              <a16:creationId xmlns:a16="http://schemas.microsoft.com/office/drawing/2014/main" id="{CCE11AB4-28F8-4BC0-B3F9-DBF77A284D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3" name="Text Box 19">
          <a:extLst>
            <a:ext uri="{FF2B5EF4-FFF2-40B4-BE49-F238E27FC236}">
              <a16:creationId xmlns:a16="http://schemas.microsoft.com/office/drawing/2014/main" id="{7D32E41E-AFD1-449E-B444-F8F640853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4" name="Text Box 16">
          <a:extLst>
            <a:ext uri="{FF2B5EF4-FFF2-40B4-BE49-F238E27FC236}">
              <a16:creationId xmlns:a16="http://schemas.microsoft.com/office/drawing/2014/main" id="{E90D0BE9-EA91-48AC-89BF-E33777CD46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5" name="Text Box 17">
          <a:extLst>
            <a:ext uri="{FF2B5EF4-FFF2-40B4-BE49-F238E27FC236}">
              <a16:creationId xmlns:a16="http://schemas.microsoft.com/office/drawing/2014/main" id="{FBCDC27E-BB65-48B4-B729-D5BF369C1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6" name="Text Box 18">
          <a:extLst>
            <a:ext uri="{FF2B5EF4-FFF2-40B4-BE49-F238E27FC236}">
              <a16:creationId xmlns:a16="http://schemas.microsoft.com/office/drawing/2014/main" id="{7B7615BB-C5B0-4407-A035-C2E162EA45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127" name="Text Box 15">
          <a:extLst>
            <a:ext uri="{FF2B5EF4-FFF2-40B4-BE49-F238E27FC236}">
              <a16:creationId xmlns:a16="http://schemas.microsoft.com/office/drawing/2014/main" id="{556FE59C-16BC-4B47-ADEA-50173F2EC78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28" name="Text Box 16">
          <a:extLst>
            <a:ext uri="{FF2B5EF4-FFF2-40B4-BE49-F238E27FC236}">
              <a16:creationId xmlns:a16="http://schemas.microsoft.com/office/drawing/2014/main" id="{AB8DED25-5FA0-426F-84C1-9B4EA2E237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29" name="Text Box 17">
          <a:extLst>
            <a:ext uri="{FF2B5EF4-FFF2-40B4-BE49-F238E27FC236}">
              <a16:creationId xmlns:a16="http://schemas.microsoft.com/office/drawing/2014/main" id="{4C9AF8B9-0DA5-4C14-8612-070FA5797B5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30" name="Text Box 18">
          <a:extLst>
            <a:ext uri="{FF2B5EF4-FFF2-40B4-BE49-F238E27FC236}">
              <a16:creationId xmlns:a16="http://schemas.microsoft.com/office/drawing/2014/main" id="{E7B85EDF-37C5-41BE-BFBC-1AB7C96082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31" name="Text Box 19">
          <a:extLst>
            <a:ext uri="{FF2B5EF4-FFF2-40B4-BE49-F238E27FC236}">
              <a16:creationId xmlns:a16="http://schemas.microsoft.com/office/drawing/2014/main" id="{663EA74C-DA98-4578-BD26-27F09BF9FF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32" name="Text Box 16">
          <a:extLst>
            <a:ext uri="{FF2B5EF4-FFF2-40B4-BE49-F238E27FC236}">
              <a16:creationId xmlns:a16="http://schemas.microsoft.com/office/drawing/2014/main" id="{7D6031E7-7B69-4014-A8ED-9B04D752A8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33" name="Text Box 17">
          <a:extLst>
            <a:ext uri="{FF2B5EF4-FFF2-40B4-BE49-F238E27FC236}">
              <a16:creationId xmlns:a16="http://schemas.microsoft.com/office/drawing/2014/main" id="{B6266168-5028-4DF1-A544-92B5245312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34" name="Text Box 18">
          <a:extLst>
            <a:ext uri="{FF2B5EF4-FFF2-40B4-BE49-F238E27FC236}">
              <a16:creationId xmlns:a16="http://schemas.microsoft.com/office/drawing/2014/main" id="{5C1CF21A-2EDD-4AAA-B33B-486910884A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35" name="Text Box 19">
          <a:extLst>
            <a:ext uri="{FF2B5EF4-FFF2-40B4-BE49-F238E27FC236}">
              <a16:creationId xmlns:a16="http://schemas.microsoft.com/office/drawing/2014/main" id="{8C23201C-76EF-4D55-A6F3-7DB982B1CE4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136" name="Text Box 16">
          <a:extLst>
            <a:ext uri="{FF2B5EF4-FFF2-40B4-BE49-F238E27FC236}">
              <a16:creationId xmlns:a16="http://schemas.microsoft.com/office/drawing/2014/main" id="{F77A9A4A-1B15-4EDF-A6A4-59650A515D4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137" name="Text Box 17">
          <a:extLst>
            <a:ext uri="{FF2B5EF4-FFF2-40B4-BE49-F238E27FC236}">
              <a16:creationId xmlns:a16="http://schemas.microsoft.com/office/drawing/2014/main" id="{11A25950-036A-4974-AC46-E305403A34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138" name="Text Box 18">
          <a:extLst>
            <a:ext uri="{FF2B5EF4-FFF2-40B4-BE49-F238E27FC236}">
              <a16:creationId xmlns:a16="http://schemas.microsoft.com/office/drawing/2014/main" id="{04FA9B5A-9B69-470B-8BA4-29279964E37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139" name="Text Box 19">
          <a:extLst>
            <a:ext uri="{FF2B5EF4-FFF2-40B4-BE49-F238E27FC236}">
              <a16:creationId xmlns:a16="http://schemas.microsoft.com/office/drawing/2014/main" id="{525A6FD1-67D9-4F9A-8629-1E4A10123E8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3140" name="Text Box 15">
          <a:extLst>
            <a:ext uri="{FF2B5EF4-FFF2-40B4-BE49-F238E27FC236}">
              <a16:creationId xmlns:a16="http://schemas.microsoft.com/office/drawing/2014/main" id="{F605C4F2-6B27-42B9-9FCC-19F7461692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41" name="Text Box 16">
          <a:extLst>
            <a:ext uri="{FF2B5EF4-FFF2-40B4-BE49-F238E27FC236}">
              <a16:creationId xmlns:a16="http://schemas.microsoft.com/office/drawing/2014/main" id="{E542DCA6-5DD1-4C24-9C47-83D2271A5D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42" name="Text Box 17">
          <a:extLst>
            <a:ext uri="{FF2B5EF4-FFF2-40B4-BE49-F238E27FC236}">
              <a16:creationId xmlns:a16="http://schemas.microsoft.com/office/drawing/2014/main" id="{D9CB405E-04AB-47CD-AB05-6262C41AE6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43" name="Text Box 18">
          <a:extLst>
            <a:ext uri="{FF2B5EF4-FFF2-40B4-BE49-F238E27FC236}">
              <a16:creationId xmlns:a16="http://schemas.microsoft.com/office/drawing/2014/main" id="{7D0815E7-9E47-4908-B6EF-9DC3A3E5B00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44" name="Text Box 19">
          <a:extLst>
            <a:ext uri="{FF2B5EF4-FFF2-40B4-BE49-F238E27FC236}">
              <a16:creationId xmlns:a16="http://schemas.microsoft.com/office/drawing/2014/main" id="{F119473A-39E8-416D-A0A0-5315ACC547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45" name="Text Box 16">
          <a:extLst>
            <a:ext uri="{FF2B5EF4-FFF2-40B4-BE49-F238E27FC236}">
              <a16:creationId xmlns:a16="http://schemas.microsoft.com/office/drawing/2014/main" id="{BB812462-3945-4FC5-9BA0-20F7D86456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46" name="Text Box 17">
          <a:extLst>
            <a:ext uri="{FF2B5EF4-FFF2-40B4-BE49-F238E27FC236}">
              <a16:creationId xmlns:a16="http://schemas.microsoft.com/office/drawing/2014/main" id="{AF429E75-44E9-4042-BEC5-F45C009CC4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58</xdr:row>
      <xdr:rowOff>15875</xdr:rowOff>
    </xdr:from>
    <xdr:ext cx="95250" cy="171450"/>
    <xdr:sp macro="" textlink="">
      <xdr:nvSpPr>
        <xdr:cNvPr id="3147" name="Text Box 18">
          <a:extLst>
            <a:ext uri="{FF2B5EF4-FFF2-40B4-BE49-F238E27FC236}">
              <a16:creationId xmlns:a16="http://schemas.microsoft.com/office/drawing/2014/main" id="{8F9C1CCB-6A1C-4F0A-B694-7D2CAB21914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48" name="Text Box 16">
          <a:extLst>
            <a:ext uri="{FF2B5EF4-FFF2-40B4-BE49-F238E27FC236}">
              <a16:creationId xmlns:a16="http://schemas.microsoft.com/office/drawing/2014/main" id="{BCF617F5-D3D4-4F5C-8C9E-3F2AB224D3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49" name="Text Box 17">
          <a:extLst>
            <a:ext uri="{FF2B5EF4-FFF2-40B4-BE49-F238E27FC236}">
              <a16:creationId xmlns:a16="http://schemas.microsoft.com/office/drawing/2014/main" id="{C53769B0-A9CA-4C89-892E-1A8397B4F0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50" name="Text Box 18">
          <a:extLst>
            <a:ext uri="{FF2B5EF4-FFF2-40B4-BE49-F238E27FC236}">
              <a16:creationId xmlns:a16="http://schemas.microsoft.com/office/drawing/2014/main" id="{F7E49387-12F8-40EF-B7FC-261C8E6F3F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51" name="Text Box 19">
          <a:extLst>
            <a:ext uri="{FF2B5EF4-FFF2-40B4-BE49-F238E27FC236}">
              <a16:creationId xmlns:a16="http://schemas.microsoft.com/office/drawing/2014/main" id="{5269FA40-E4BB-40B3-AA83-01A46D87EC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52" name="Text Box 16">
          <a:extLst>
            <a:ext uri="{FF2B5EF4-FFF2-40B4-BE49-F238E27FC236}">
              <a16:creationId xmlns:a16="http://schemas.microsoft.com/office/drawing/2014/main" id="{9F20C7E8-166F-4DCE-8EE2-3DA98510A2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153" name="Text Box 15">
          <a:extLst>
            <a:ext uri="{FF2B5EF4-FFF2-40B4-BE49-F238E27FC236}">
              <a16:creationId xmlns:a16="http://schemas.microsoft.com/office/drawing/2014/main" id="{57763767-4DC1-4A1D-812F-DB7C85FE989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3154" name="Text Box 15">
          <a:extLst>
            <a:ext uri="{FF2B5EF4-FFF2-40B4-BE49-F238E27FC236}">
              <a16:creationId xmlns:a16="http://schemas.microsoft.com/office/drawing/2014/main" id="{99BE2A26-E9C7-4D9D-BD36-0FC6B2E2F48D}"/>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3155" name="Text Box 15">
          <a:extLst>
            <a:ext uri="{FF2B5EF4-FFF2-40B4-BE49-F238E27FC236}">
              <a16:creationId xmlns:a16="http://schemas.microsoft.com/office/drawing/2014/main" id="{600920C8-61C0-4BC9-80E3-2A8E0379203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504825</xdr:rowOff>
    </xdr:from>
    <xdr:ext cx="95250" cy="442269"/>
    <xdr:sp macro="" textlink="">
      <xdr:nvSpPr>
        <xdr:cNvPr id="3156" name="Text Box 15">
          <a:extLst>
            <a:ext uri="{FF2B5EF4-FFF2-40B4-BE49-F238E27FC236}">
              <a16:creationId xmlns:a16="http://schemas.microsoft.com/office/drawing/2014/main" id="{7492102E-D81C-42E1-BF78-8A3EEA07A9C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157" name="Text Box 15">
          <a:extLst>
            <a:ext uri="{FF2B5EF4-FFF2-40B4-BE49-F238E27FC236}">
              <a16:creationId xmlns:a16="http://schemas.microsoft.com/office/drawing/2014/main" id="{29EB9339-2983-42E7-BEB5-6F75A00AA4B6}"/>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158" name="Text Box 15">
          <a:extLst>
            <a:ext uri="{FF2B5EF4-FFF2-40B4-BE49-F238E27FC236}">
              <a16:creationId xmlns:a16="http://schemas.microsoft.com/office/drawing/2014/main" id="{0D187FB4-75D1-490F-8D84-B6D6BA2077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159" name="Text Box 15">
          <a:extLst>
            <a:ext uri="{FF2B5EF4-FFF2-40B4-BE49-F238E27FC236}">
              <a16:creationId xmlns:a16="http://schemas.microsoft.com/office/drawing/2014/main" id="{6178A78C-E550-468C-906C-A9BB221DBB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60" name="Text Box 16">
          <a:extLst>
            <a:ext uri="{FF2B5EF4-FFF2-40B4-BE49-F238E27FC236}">
              <a16:creationId xmlns:a16="http://schemas.microsoft.com/office/drawing/2014/main" id="{A36E1086-54CC-4DF3-82E2-798DDAD5C2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61" name="Text Box 17">
          <a:extLst>
            <a:ext uri="{FF2B5EF4-FFF2-40B4-BE49-F238E27FC236}">
              <a16:creationId xmlns:a16="http://schemas.microsoft.com/office/drawing/2014/main" id="{C833F6CD-A8C9-4594-998E-118ED92105F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62" name="Text Box 18">
          <a:extLst>
            <a:ext uri="{FF2B5EF4-FFF2-40B4-BE49-F238E27FC236}">
              <a16:creationId xmlns:a16="http://schemas.microsoft.com/office/drawing/2014/main" id="{277AD47D-1AB2-4A7A-956E-A23899E26E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63" name="Text Box 19">
          <a:extLst>
            <a:ext uri="{FF2B5EF4-FFF2-40B4-BE49-F238E27FC236}">
              <a16:creationId xmlns:a16="http://schemas.microsoft.com/office/drawing/2014/main" id="{0AEFC438-0243-4142-8E41-8478C66E78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64" name="Text Box 16">
          <a:extLst>
            <a:ext uri="{FF2B5EF4-FFF2-40B4-BE49-F238E27FC236}">
              <a16:creationId xmlns:a16="http://schemas.microsoft.com/office/drawing/2014/main" id="{C9F82DD5-FE91-4048-9409-DE53155ACE9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65" name="Text Box 17">
          <a:extLst>
            <a:ext uri="{FF2B5EF4-FFF2-40B4-BE49-F238E27FC236}">
              <a16:creationId xmlns:a16="http://schemas.microsoft.com/office/drawing/2014/main" id="{DB1FEDA9-6DC9-42F7-91A6-C3993C878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66" name="Text Box 18">
          <a:extLst>
            <a:ext uri="{FF2B5EF4-FFF2-40B4-BE49-F238E27FC236}">
              <a16:creationId xmlns:a16="http://schemas.microsoft.com/office/drawing/2014/main" id="{1B7C59BD-62B2-431E-A364-493CF03A2B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67" name="Text Box 19">
          <a:extLst>
            <a:ext uri="{FF2B5EF4-FFF2-40B4-BE49-F238E27FC236}">
              <a16:creationId xmlns:a16="http://schemas.microsoft.com/office/drawing/2014/main" id="{E113E17D-84F3-413D-B1D4-E2752CD73C5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68" name="Text Box 16">
          <a:extLst>
            <a:ext uri="{FF2B5EF4-FFF2-40B4-BE49-F238E27FC236}">
              <a16:creationId xmlns:a16="http://schemas.microsoft.com/office/drawing/2014/main" id="{BEC36493-1B33-456A-B80B-D5556EE59E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69" name="Text Box 17">
          <a:extLst>
            <a:ext uri="{FF2B5EF4-FFF2-40B4-BE49-F238E27FC236}">
              <a16:creationId xmlns:a16="http://schemas.microsoft.com/office/drawing/2014/main" id="{047B62DC-0CA0-4749-9891-0167C887B26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70" name="Text Box 18">
          <a:extLst>
            <a:ext uri="{FF2B5EF4-FFF2-40B4-BE49-F238E27FC236}">
              <a16:creationId xmlns:a16="http://schemas.microsoft.com/office/drawing/2014/main" id="{59C8796C-8960-4BF1-8999-172D8D22AC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71" name="Text Box 19">
          <a:extLst>
            <a:ext uri="{FF2B5EF4-FFF2-40B4-BE49-F238E27FC236}">
              <a16:creationId xmlns:a16="http://schemas.microsoft.com/office/drawing/2014/main" id="{F0303113-9789-4F7B-B3F7-DA22C04254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172" name="Text Box 15">
          <a:extLst>
            <a:ext uri="{FF2B5EF4-FFF2-40B4-BE49-F238E27FC236}">
              <a16:creationId xmlns:a16="http://schemas.microsoft.com/office/drawing/2014/main" id="{BBC346DF-E79A-415B-8CF7-D3AFDE47C5B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73" name="Text Box 16">
          <a:extLst>
            <a:ext uri="{FF2B5EF4-FFF2-40B4-BE49-F238E27FC236}">
              <a16:creationId xmlns:a16="http://schemas.microsoft.com/office/drawing/2014/main" id="{A3F081A1-1190-4B89-ABC1-386A1DFB2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74" name="Text Box 17">
          <a:extLst>
            <a:ext uri="{FF2B5EF4-FFF2-40B4-BE49-F238E27FC236}">
              <a16:creationId xmlns:a16="http://schemas.microsoft.com/office/drawing/2014/main" id="{914153F1-0193-4B88-913B-CBE7CE8357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75" name="Text Box 18">
          <a:extLst>
            <a:ext uri="{FF2B5EF4-FFF2-40B4-BE49-F238E27FC236}">
              <a16:creationId xmlns:a16="http://schemas.microsoft.com/office/drawing/2014/main" id="{4A5EF2DC-2017-42CF-955E-2DE06DAEF04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76" name="Text Box 19">
          <a:extLst>
            <a:ext uri="{FF2B5EF4-FFF2-40B4-BE49-F238E27FC236}">
              <a16:creationId xmlns:a16="http://schemas.microsoft.com/office/drawing/2014/main" id="{71A320D4-679A-40FF-8874-FABF286990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77" name="Text Box 16">
          <a:extLst>
            <a:ext uri="{FF2B5EF4-FFF2-40B4-BE49-F238E27FC236}">
              <a16:creationId xmlns:a16="http://schemas.microsoft.com/office/drawing/2014/main" id="{B1E2AFF2-67F1-46FD-B200-7867E511118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78" name="Text Box 17">
          <a:extLst>
            <a:ext uri="{FF2B5EF4-FFF2-40B4-BE49-F238E27FC236}">
              <a16:creationId xmlns:a16="http://schemas.microsoft.com/office/drawing/2014/main" id="{FE0E69D8-FDEE-41FA-9FCC-10F234173E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79" name="Text Box 18">
          <a:extLst>
            <a:ext uri="{FF2B5EF4-FFF2-40B4-BE49-F238E27FC236}">
              <a16:creationId xmlns:a16="http://schemas.microsoft.com/office/drawing/2014/main" id="{FCE72972-C62D-4467-BC9D-06CC4D4BC3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0" name="Text Box 16">
          <a:extLst>
            <a:ext uri="{FF2B5EF4-FFF2-40B4-BE49-F238E27FC236}">
              <a16:creationId xmlns:a16="http://schemas.microsoft.com/office/drawing/2014/main" id="{C0E501CC-51CD-4B7A-9B70-4B7D4B0F1E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1" name="Text Box 17">
          <a:extLst>
            <a:ext uri="{FF2B5EF4-FFF2-40B4-BE49-F238E27FC236}">
              <a16:creationId xmlns:a16="http://schemas.microsoft.com/office/drawing/2014/main" id="{8AA255C0-19FE-44C6-AFDC-974B4714CDD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2" name="Text Box 18">
          <a:extLst>
            <a:ext uri="{FF2B5EF4-FFF2-40B4-BE49-F238E27FC236}">
              <a16:creationId xmlns:a16="http://schemas.microsoft.com/office/drawing/2014/main" id="{31A6EF74-6C1D-4C66-9352-8FABC2E3EC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3" name="Text Box 19">
          <a:extLst>
            <a:ext uri="{FF2B5EF4-FFF2-40B4-BE49-F238E27FC236}">
              <a16:creationId xmlns:a16="http://schemas.microsoft.com/office/drawing/2014/main" id="{8A4CA450-7A20-4969-B0AB-71367236325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4" name="Text Box 16">
          <a:extLst>
            <a:ext uri="{FF2B5EF4-FFF2-40B4-BE49-F238E27FC236}">
              <a16:creationId xmlns:a16="http://schemas.microsoft.com/office/drawing/2014/main" id="{C86BD3EC-E895-4289-AF7A-31880C39F82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5" name="Text Box 17">
          <a:extLst>
            <a:ext uri="{FF2B5EF4-FFF2-40B4-BE49-F238E27FC236}">
              <a16:creationId xmlns:a16="http://schemas.microsoft.com/office/drawing/2014/main" id="{EB5481EE-CE44-4FD0-AC54-CE3F69DC47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6" name="Text Box 18">
          <a:extLst>
            <a:ext uri="{FF2B5EF4-FFF2-40B4-BE49-F238E27FC236}">
              <a16:creationId xmlns:a16="http://schemas.microsoft.com/office/drawing/2014/main" id="{41995593-13D7-4BE5-A210-3CFC40A9D4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7" name="Text Box 19">
          <a:extLst>
            <a:ext uri="{FF2B5EF4-FFF2-40B4-BE49-F238E27FC236}">
              <a16:creationId xmlns:a16="http://schemas.microsoft.com/office/drawing/2014/main" id="{1D95593F-395C-4514-AB7E-4538F51707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3188" name="Text Box 15">
          <a:extLst>
            <a:ext uri="{FF2B5EF4-FFF2-40B4-BE49-F238E27FC236}">
              <a16:creationId xmlns:a16="http://schemas.microsoft.com/office/drawing/2014/main" id="{176FD156-08C3-406E-BE99-20EE5A992A9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3189" name="Text Box 15">
          <a:extLst>
            <a:ext uri="{FF2B5EF4-FFF2-40B4-BE49-F238E27FC236}">
              <a16:creationId xmlns:a16="http://schemas.microsoft.com/office/drawing/2014/main" id="{D80F3B2F-64BC-4005-A654-2E25F544CA8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504825</xdr:rowOff>
    </xdr:from>
    <xdr:ext cx="95250" cy="442269"/>
    <xdr:sp macro="" textlink="">
      <xdr:nvSpPr>
        <xdr:cNvPr id="3190" name="Text Box 15">
          <a:extLst>
            <a:ext uri="{FF2B5EF4-FFF2-40B4-BE49-F238E27FC236}">
              <a16:creationId xmlns:a16="http://schemas.microsoft.com/office/drawing/2014/main" id="{E87B0CF7-3C75-468A-92A6-836305FDE95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191" name="Text Box 15">
          <a:extLst>
            <a:ext uri="{FF2B5EF4-FFF2-40B4-BE49-F238E27FC236}">
              <a16:creationId xmlns:a16="http://schemas.microsoft.com/office/drawing/2014/main" id="{0BEACEA4-D13B-4409-A8C4-09EF593D17E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192" name="Text Box 15">
          <a:extLst>
            <a:ext uri="{FF2B5EF4-FFF2-40B4-BE49-F238E27FC236}">
              <a16:creationId xmlns:a16="http://schemas.microsoft.com/office/drawing/2014/main" id="{24317B00-2679-4976-986E-981138B4C02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213632"/>
    <xdr:sp macro="" textlink="">
      <xdr:nvSpPr>
        <xdr:cNvPr id="3193" name="Text Box 15">
          <a:extLst>
            <a:ext uri="{FF2B5EF4-FFF2-40B4-BE49-F238E27FC236}">
              <a16:creationId xmlns:a16="http://schemas.microsoft.com/office/drawing/2014/main" id="{5D88D6B4-2E51-4FE8-86D3-2C6F4D083E4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94" name="Text Box 16">
          <a:extLst>
            <a:ext uri="{FF2B5EF4-FFF2-40B4-BE49-F238E27FC236}">
              <a16:creationId xmlns:a16="http://schemas.microsoft.com/office/drawing/2014/main" id="{48FA49A2-F466-4A49-80D0-8C3C4EDE2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95" name="Text Box 17">
          <a:extLst>
            <a:ext uri="{FF2B5EF4-FFF2-40B4-BE49-F238E27FC236}">
              <a16:creationId xmlns:a16="http://schemas.microsoft.com/office/drawing/2014/main" id="{64EA1AEF-5ADE-41D2-8A1C-66DC6AFE07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96" name="Text Box 18">
          <a:extLst>
            <a:ext uri="{FF2B5EF4-FFF2-40B4-BE49-F238E27FC236}">
              <a16:creationId xmlns:a16="http://schemas.microsoft.com/office/drawing/2014/main" id="{0824B178-0CC4-4E81-BF81-96BDCAC6CB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97" name="Text Box 19">
          <a:extLst>
            <a:ext uri="{FF2B5EF4-FFF2-40B4-BE49-F238E27FC236}">
              <a16:creationId xmlns:a16="http://schemas.microsoft.com/office/drawing/2014/main" id="{ED5C19C9-5A1C-4F65-A354-8B0D92E88B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98" name="Text Box 16">
          <a:extLst>
            <a:ext uri="{FF2B5EF4-FFF2-40B4-BE49-F238E27FC236}">
              <a16:creationId xmlns:a16="http://schemas.microsoft.com/office/drawing/2014/main" id="{2A480010-3EA2-442B-8D39-EC5636395B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99" name="Text Box 17">
          <a:extLst>
            <a:ext uri="{FF2B5EF4-FFF2-40B4-BE49-F238E27FC236}">
              <a16:creationId xmlns:a16="http://schemas.microsoft.com/office/drawing/2014/main" id="{A12C313B-BD5E-49F3-AFA6-0F2B8A643E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00" name="Text Box 18">
          <a:extLst>
            <a:ext uri="{FF2B5EF4-FFF2-40B4-BE49-F238E27FC236}">
              <a16:creationId xmlns:a16="http://schemas.microsoft.com/office/drawing/2014/main" id="{0E2556C2-CB7D-4418-B55C-F5D248D969E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01" name="Text Box 19">
          <a:extLst>
            <a:ext uri="{FF2B5EF4-FFF2-40B4-BE49-F238E27FC236}">
              <a16:creationId xmlns:a16="http://schemas.microsoft.com/office/drawing/2014/main" id="{14B6F7A6-D0FF-46AA-BE14-EFEE55C8C8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02" name="Text Box 16">
          <a:extLst>
            <a:ext uri="{FF2B5EF4-FFF2-40B4-BE49-F238E27FC236}">
              <a16:creationId xmlns:a16="http://schemas.microsoft.com/office/drawing/2014/main" id="{2766166A-A4E6-44B1-94A5-915B41E954A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03" name="Text Box 17">
          <a:extLst>
            <a:ext uri="{FF2B5EF4-FFF2-40B4-BE49-F238E27FC236}">
              <a16:creationId xmlns:a16="http://schemas.microsoft.com/office/drawing/2014/main" id="{55FE31C1-F020-4961-A96C-2E4C919B9A6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04" name="Text Box 18">
          <a:extLst>
            <a:ext uri="{FF2B5EF4-FFF2-40B4-BE49-F238E27FC236}">
              <a16:creationId xmlns:a16="http://schemas.microsoft.com/office/drawing/2014/main" id="{797D9009-827A-413D-A373-2626FF59F0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05" name="Text Box 19">
          <a:extLst>
            <a:ext uri="{FF2B5EF4-FFF2-40B4-BE49-F238E27FC236}">
              <a16:creationId xmlns:a16="http://schemas.microsoft.com/office/drawing/2014/main" id="{C9AA8CFC-70C9-46C1-B937-4B8C79EE43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206" name="Text Box 15">
          <a:extLst>
            <a:ext uri="{FF2B5EF4-FFF2-40B4-BE49-F238E27FC236}">
              <a16:creationId xmlns:a16="http://schemas.microsoft.com/office/drawing/2014/main" id="{895D1F88-5944-47AB-9252-F8CE03C08B2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07" name="Text Box 16">
          <a:extLst>
            <a:ext uri="{FF2B5EF4-FFF2-40B4-BE49-F238E27FC236}">
              <a16:creationId xmlns:a16="http://schemas.microsoft.com/office/drawing/2014/main" id="{F0E21624-94C2-49F1-BB98-792AAC3A89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08" name="Text Box 17">
          <a:extLst>
            <a:ext uri="{FF2B5EF4-FFF2-40B4-BE49-F238E27FC236}">
              <a16:creationId xmlns:a16="http://schemas.microsoft.com/office/drawing/2014/main" id="{EC720587-9D1B-4D0A-8DF7-40A0288976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09" name="Text Box 18">
          <a:extLst>
            <a:ext uri="{FF2B5EF4-FFF2-40B4-BE49-F238E27FC236}">
              <a16:creationId xmlns:a16="http://schemas.microsoft.com/office/drawing/2014/main" id="{C7797891-19CE-400B-99A4-3A81C11B80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10" name="Text Box 19">
          <a:extLst>
            <a:ext uri="{FF2B5EF4-FFF2-40B4-BE49-F238E27FC236}">
              <a16:creationId xmlns:a16="http://schemas.microsoft.com/office/drawing/2014/main" id="{29648BC6-E86D-4A2E-8E74-15C5AE730C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3211" name="Text Box 15">
          <a:extLst>
            <a:ext uri="{FF2B5EF4-FFF2-40B4-BE49-F238E27FC236}">
              <a16:creationId xmlns:a16="http://schemas.microsoft.com/office/drawing/2014/main" id="{E3A1B8C5-5A7F-4AF6-905A-EDF6CD9DA14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12" name="Text Box 16">
          <a:extLst>
            <a:ext uri="{FF2B5EF4-FFF2-40B4-BE49-F238E27FC236}">
              <a16:creationId xmlns:a16="http://schemas.microsoft.com/office/drawing/2014/main" id="{9624B563-3549-4244-8A97-97C400D2AEF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13" name="Text Box 17">
          <a:extLst>
            <a:ext uri="{FF2B5EF4-FFF2-40B4-BE49-F238E27FC236}">
              <a16:creationId xmlns:a16="http://schemas.microsoft.com/office/drawing/2014/main" id="{B0A5213A-7CAC-418A-9E1F-0B7B849469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14" name="Text Box 18">
          <a:extLst>
            <a:ext uri="{FF2B5EF4-FFF2-40B4-BE49-F238E27FC236}">
              <a16:creationId xmlns:a16="http://schemas.microsoft.com/office/drawing/2014/main" id="{906D6A39-C83F-42C1-B799-E09F58E62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5" name="Text Box 16">
          <a:extLst>
            <a:ext uri="{FF2B5EF4-FFF2-40B4-BE49-F238E27FC236}">
              <a16:creationId xmlns:a16="http://schemas.microsoft.com/office/drawing/2014/main" id="{0CB69048-D6CE-48F8-A49E-F7BD273D54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6" name="Text Box 17">
          <a:extLst>
            <a:ext uri="{FF2B5EF4-FFF2-40B4-BE49-F238E27FC236}">
              <a16:creationId xmlns:a16="http://schemas.microsoft.com/office/drawing/2014/main" id="{70C9AFB4-9E2E-44B1-B630-CDCDA9375CB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7" name="Text Box 18">
          <a:extLst>
            <a:ext uri="{FF2B5EF4-FFF2-40B4-BE49-F238E27FC236}">
              <a16:creationId xmlns:a16="http://schemas.microsoft.com/office/drawing/2014/main" id="{3386132B-399A-4273-B5BB-EEFE65DF35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8" name="Text Box 19">
          <a:extLst>
            <a:ext uri="{FF2B5EF4-FFF2-40B4-BE49-F238E27FC236}">
              <a16:creationId xmlns:a16="http://schemas.microsoft.com/office/drawing/2014/main" id="{E06A6D7B-A739-40BB-AED3-291AF604DA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9" name="Text Box 16">
          <a:extLst>
            <a:ext uri="{FF2B5EF4-FFF2-40B4-BE49-F238E27FC236}">
              <a16:creationId xmlns:a16="http://schemas.microsoft.com/office/drawing/2014/main" id="{17AA726A-8512-41DB-956F-CF36DFC0B4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20" name="Text Box 17">
          <a:extLst>
            <a:ext uri="{FF2B5EF4-FFF2-40B4-BE49-F238E27FC236}">
              <a16:creationId xmlns:a16="http://schemas.microsoft.com/office/drawing/2014/main" id="{9C248F01-E81A-4878-8583-8EAA675BD0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21" name="Text Box 18">
          <a:extLst>
            <a:ext uri="{FF2B5EF4-FFF2-40B4-BE49-F238E27FC236}">
              <a16:creationId xmlns:a16="http://schemas.microsoft.com/office/drawing/2014/main" id="{9F478364-5C12-4CFA-A6DF-64472507DE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222" name="Text Box 15">
          <a:extLst>
            <a:ext uri="{FF2B5EF4-FFF2-40B4-BE49-F238E27FC236}">
              <a16:creationId xmlns:a16="http://schemas.microsoft.com/office/drawing/2014/main" id="{A976A548-D8EF-4A3F-8EAA-65700CC27FD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23" name="Text Box 16">
          <a:extLst>
            <a:ext uri="{FF2B5EF4-FFF2-40B4-BE49-F238E27FC236}">
              <a16:creationId xmlns:a16="http://schemas.microsoft.com/office/drawing/2014/main" id="{C1045E71-9D89-4F04-AF95-E53E9E2987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24" name="Text Box 17">
          <a:extLst>
            <a:ext uri="{FF2B5EF4-FFF2-40B4-BE49-F238E27FC236}">
              <a16:creationId xmlns:a16="http://schemas.microsoft.com/office/drawing/2014/main" id="{B5E53BFE-31CB-4FFA-8559-720CD4E2D1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25" name="Text Box 18">
          <a:extLst>
            <a:ext uri="{FF2B5EF4-FFF2-40B4-BE49-F238E27FC236}">
              <a16:creationId xmlns:a16="http://schemas.microsoft.com/office/drawing/2014/main" id="{E4B54E8A-F57A-43AC-851D-95A253E4F8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26" name="Text Box 19">
          <a:extLst>
            <a:ext uri="{FF2B5EF4-FFF2-40B4-BE49-F238E27FC236}">
              <a16:creationId xmlns:a16="http://schemas.microsoft.com/office/drawing/2014/main" id="{7775322A-A66B-4F40-9466-761B61C259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27" name="Text Box 16">
          <a:extLst>
            <a:ext uri="{FF2B5EF4-FFF2-40B4-BE49-F238E27FC236}">
              <a16:creationId xmlns:a16="http://schemas.microsoft.com/office/drawing/2014/main" id="{FE810FFE-B5DC-4D2E-B295-B63633E72D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28" name="Text Box 17">
          <a:extLst>
            <a:ext uri="{FF2B5EF4-FFF2-40B4-BE49-F238E27FC236}">
              <a16:creationId xmlns:a16="http://schemas.microsoft.com/office/drawing/2014/main" id="{8E59B971-A64E-485E-B6DF-B63690E0F1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29" name="Text Box 18">
          <a:extLst>
            <a:ext uri="{FF2B5EF4-FFF2-40B4-BE49-F238E27FC236}">
              <a16:creationId xmlns:a16="http://schemas.microsoft.com/office/drawing/2014/main" id="{9C778F2B-B0C2-433C-8F67-8566CFE050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30" name="Text Box 19">
          <a:extLst>
            <a:ext uri="{FF2B5EF4-FFF2-40B4-BE49-F238E27FC236}">
              <a16:creationId xmlns:a16="http://schemas.microsoft.com/office/drawing/2014/main" id="{04511A08-65B6-4FB1-A0F9-3048D525A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231" name="Text Box 16">
          <a:extLst>
            <a:ext uri="{FF2B5EF4-FFF2-40B4-BE49-F238E27FC236}">
              <a16:creationId xmlns:a16="http://schemas.microsoft.com/office/drawing/2014/main" id="{604BABFF-B73E-4F61-B6C2-CDEA7D4CF8D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232" name="Text Box 17">
          <a:extLst>
            <a:ext uri="{FF2B5EF4-FFF2-40B4-BE49-F238E27FC236}">
              <a16:creationId xmlns:a16="http://schemas.microsoft.com/office/drawing/2014/main" id="{51757120-127F-49FE-8C38-59075E07A3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233" name="Text Box 18">
          <a:extLst>
            <a:ext uri="{FF2B5EF4-FFF2-40B4-BE49-F238E27FC236}">
              <a16:creationId xmlns:a16="http://schemas.microsoft.com/office/drawing/2014/main" id="{EA28E6A7-24C5-4B0D-A24F-5CB9BDF86DB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234" name="Text Box 19">
          <a:extLst>
            <a:ext uri="{FF2B5EF4-FFF2-40B4-BE49-F238E27FC236}">
              <a16:creationId xmlns:a16="http://schemas.microsoft.com/office/drawing/2014/main" id="{F2C08DF2-E823-46C0-8384-5F032530BC4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235" name="Text Box 15">
          <a:extLst>
            <a:ext uri="{FF2B5EF4-FFF2-40B4-BE49-F238E27FC236}">
              <a16:creationId xmlns:a16="http://schemas.microsoft.com/office/drawing/2014/main" id="{FFD163E9-33BB-4A16-85EB-978056D7582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36" name="Text Box 16">
          <a:extLst>
            <a:ext uri="{FF2B5EF4-FFF2-40B4-BE49-F238E27FC236}">
              <a16:creationId xmlns:a16="http://schemas.microsoft.com/office/drawing/2014/main" id="{C35810F2-B310-40D8-A43A-A16511B636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37" name="Text Box 17">
          <a:extLst>
            <a:ext uri="{FF2B5EF4-FFF2-40B4-BE49-F238E27FC236}">
              <a16:creationId xmlns:a16="http://schemas.microsoft.com/office/drawing/2014/main" id="{7383665F-EB44-4D1C-9C24-BBAEAA23C8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38" name="Text Box 18">
          <a:extLst>
            <a:ext uri="{FF2B5EF4-FFF2-40B4-BE49-F238E27FC236}">
              <a16:creationId xmlns:a16="http://schemas.microsoft.com/office/drawing/2014/main" id="{5851AC19-34A9-467C-9C5A-AE2959775E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39" name="Text Box 19">
          <a:extLst>
            <a:ext uri="{FF2B5EF4-FFF2-40B4-BE49-F238E27FC236}">
              <a16:creationId xmlns:a16="http://schemas.microsoft.com/office/drawing/2014/main" id="{A0502C18-A9F7-4265-86B2-70D7FE52AC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40" name="Text Box 16">
          <a:extLst>
            <a:ext uri="{FF2B5EF4-FFF2-40B4-BE49-F238E27FC236}">
              <a16:creationId xmlns:a16="http://schemas.microsoft.com/office/drawing/2014/main" id="{87283F89-77E4-464C-969B-EC593F755C1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41" name="Text Box 17">
          <a:extLst>
            <a:ext uri="{FF2B5EF4-FFF2-40B4-BE49-F238E27FC236}">
              <a16:creationId xmlns:a16="http://schemas.microsoft.com/office/drawing/2014/main" id="{707A0054-8902-4763-8333-EBF5DDDA6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62</xdr:row>
      <xdr:rowOff>15875</xdr:rowOff>
    </xdr:from>
    <xdr:ext cx="95250" cy="171450"/>
    <xdr:sp macro="" textlink="">
      <xdr:nvSpPr>
        <xdr:cNvPr id="3242" name="Text Box 18">
          <a:extLst>
            <a:ext uri="{FF2B5EF4-FFF2-40B4-BE49-F238E27FC236}">
              <a16:creationId xmlns:a16="http://schemas.microsoft.com/office/drawing/2014/main" id="{81780884-16E0-4139-9D45-A8F6EF8FB04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3" name="Text Box 16">
          <a:extLst>
            <a:ext uri="{FF2B5EF4-FFF2-40B4-BE49-F238E27FC236}">
              <a16:creationId xmlns:a16="http://schemas.microsoft.com/office/drawing/2014/main" id="{8CB3BB67-1179-4AF3-84DC-8C69C9D335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4" name="Text Box 17">
          <a:extLst>
            <a:ext uri="{FF2B5EF4-FFF2-40B4-BE49-F238E27FC236}">
              <a16:creationId xmlns:a16="http://schemas.microsoft.com/office/drawing/2014/main" id="{69D345C6-27ED-44B3-9372-A4F1038D9F3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5" name="Text Box 18">
          <a:extLst>
            <a:ext uri="{FF2B5EF4-FFF2-40B4-BE49-F238E27FC236}">
              <a16:creationId xmlns:a16="http://schemas.microsoft.com/office/drawing/2014/main" id="{56668F1F-EA27-4342-8B49-90A0BBBADF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6" name="Text Box 19">
          <a:extLst>
            <a:ext uri="{FF2B5EF4-FFF2-40B4-BE49-F238E27FC236}">
              <a16:creationId xmlns:a16="http://schemas.microsoft.com/office/drawing/2014/main" id="{29627340-A254-4081-B688-88681AFB6D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7" name="Text Box 16">
          <a:extLst>
            <a:ext uri="{FF2B5EF4-FFF2-40B4-BE49-F238E27FC236}">
              <a16:creationId xmlns:a16="http://schemas.microsoft.com/office/drawing/2014/main" id="{BFC7E414-864C-4642-98F9-30BB9E0A9C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248" name="Text Box 15">
          <a:extLst>
            <a:ext uri="{FF2B5EF4-FFF2-40B4-BE49-F238E27FC236}">
              <a16:creationId xmlns:a16="http://schemas.microsoft.com/office/drawing/2014/main" id="{A0956B0D-9E36-4740-8011-6D6756DC54DA}"/>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3249" name="Text Box 15">
          <a:extLst>
            <a:ext uri="{FF2B5EF4-FFF2-40B4-BE49-F238E27FC236}">
              <a16:creationId xmlns:a16="http://schemas.microsoft.com/office/drawing/2014/main" id="{B008E137-4FCA-4620-A6EC-3411A8E2E0B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3250" name="Text Box 15">
          <a:extLst>
            <a:ext uri="{FF2B5EF4-FFF2-40B4-BE49-F238E27FC236}">
              <a16:creationId xmlns:a16="http://schemas.microsoft.com/office/drawing/2014/main" id="{69CED43F-434E-4568-9C66-9E83EB73866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3251" name="Text Box 15">
          <a:extLst>
            <a:ext uri="{FF2B5EF4-FFF2-40B4-BE49-F238E27FC236}">
              <a16:creationId xmlns:a16="http://schemas.microsoft.com/office/drawing/2014/main" id="{1C1274AF-1B61-482D-A478-A3D7AE9A98E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252" name="Text Box 15">
          <a:extLst>
            <a:ext uri="{FF2B5EF4-FFF2-40B4-BE49-F238E27FC236}">
              <a16:creationId xmlns:a16="http://schemas.microsoft.com/office/drawing/2014/main" id="{8CC0BAD6-871F-4183-A777-6429531ECFB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253" name="Text Box 15">
          <a:extLst>
            <a:ext uri="{FF2B5EF4-FFF2-40B4-BE49-F238E27FC236}">
              <a16:creationId xmlns:a16="http://schemas.microsoft.com/office/drawing/2014/main" id="{F1C545D7-21DE-41E2-8056-85349B13987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254" name="Text Box 15">
          <a:extLst>
            <a:ext uri="{FF2B5EF4-FFF2-40B4-BE49-F238E27FC236}">
              <a16:creationId xmlns:a16="http://schemas.microsoft.com/office/drawing/2014/main" id="{AD87B3AF-66B5-42D5-9FAC-EF38B5BA381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55" name="Text Box 16">
          <a:extLst>
            <a:ext uri="{FF2B5EF4-FFF2-40B4-BE49-F238E27FC236}">
              <a16:creationId xmlns:a16="http://schemas.microsoft.com/office/drawing/2014/main" id="{5AE79C20-74C0-4959-8733-A2081223BE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56" name="Text Box 17">
          <a:extLst>
            <a:ext uri="{FF2B5EF4-FFF2-40B4-BE49-F238E27FC236}">
              <a16:creationId xmlns:a16="http://schemas.microsoft.com/office/drawing/2014/main" id="{74C354A9-CE83-4D1A-92E0-7BD685711C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57" name="Text Box 18">
          <a:extLst>
            <a:ext uri="{FF2B5EF4-FFF2-40B4-BE49-F238E27FC236}">
              <a16:creationId xmlns:a16="http://schemas.microsoft.com/office/drawing/2014/main" id="{1E2CDDC1-9A15-498C-B598-FEB967A148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58" name="Text Box 19">
          <a:extLst>
            <a:ext uri="{FF2B5EF4-FFF2-40B4-BE49-F238E27FC236}">
              <a16:creationId xmlns:a16="http://schemas.microsoft.com/office/drawing/2014/main" id="{A0A84634-FCF2-42D6-ADE8-86F2008429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59" name="Text Box 16">
          <a:extLst>
            <a:ext uri="{FF2B5EF4-FFF2-40B4-BE49-F238E27FC236}">
              <a16:creationId xmlns:a16="http://schemas.microsoft.com/office/drawing/2014/main" id="{DB628C1E-970D-4F15-8171-7263F7657E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60" name="Text Box 17">
          <a:extLst>
            <a:ext uri="{FF2B5EF4-FFF2-40B4-BE49-F238E27FC236}">
              <a16:creationId xmlns:a16="http://schemas.microsoft.com/office/drawing/2014/main" id="{72750AE2-2377-4CF2-8753-E20231B37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61" name="Text Box 18">
          <a:extLst>
            <a:ext uri="{FF2B5EF4-FFF2-40B4-BE49-F238E27FC236}">
              <a16:creationId xmlns:a16="http://schemas.microsoft.com/office/drawing/2014/main" id="{E3ABFFA0-352D-4FD3-BDE0-0CF3CAB6C4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62" name="Text Box 19">
          <a:extLst>
            <a:ext uri="{FF2B5EF4-FFF2-40B4-BE49-F238E27FC236}">
              <a16:creationId xmlns:a16="http://schemas.microsoft.com/office/drawing/2014/main" id="{EE459287-58C9-40C0-84B8-7677E61E90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63" name="Text Box 16">
          <a:extLst>
            <a:ext uri="{FF2B5EF4-FFF2-40B4-BE49-F238E27FC236}">
              <a16:creationId xmlns:a16="http://schemas.microsoft.com/office/drawing/2014/main" id="{5CFDCC84-FA0E-4F2F-BD17-FFA2E957D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64" name="Text Box 17">
          <a:extLst>
            <a:ext uri="{FF2B5EF4-FFF2-40B4-BE49-F238E27FC236}">
              <a16:creationId xmlns:a16="http://schemas.microsoft.com/office/drawing/2014/main" id="{87E7FD4E-BA6D-4E6D-A6C2-17E1DE252E5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65" name="Text Box 18">
          <a:extLst>
            <a:ext uri="{FF2B5EF4-FFF2-40B4-BE49-F238E27FC236}">
              <a16:creationId xmlns:a16="http://schemas.microsoft.com/office/drawing/2014/main" id="{0B43DFCD-C5BD-4F56-9B23-BAD105CC0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66" name="Text Box 19">
          <a:extLst>
            <a:ext uri="{FF2B5EF4-FFF2-40B4-BE49-F238E27FC236}">
              <a16:creationId xmlns:a16="http://schemas.microsoft.com/office/drawing/2014/main" id="{04D52B62-92D3-4B0F-939F-7A6021A7BD2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267" name="Text Box 15">
          <a:extLst>
            <a:ext uri="{FF2B5EF4-FFF2-40B4-BE49-F238E27FC236}">
              <a16:creationId xmlns:a16="http://schemas.microsoft.com/office/drawing/2014/main" id="{98AFEEE9-7452-4048-8F57-F44FA031AC2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68" name="Text Box 16">
          <a:extLst>
            <a:ext uri="{FF2B5EF4-FFF2-40B4-BE49-F238E27FC236}">
              <a16:creationId xmlns:a16="http://schemas.microsoft.com/office/drawing/2014/main" id="{A5353F0B-1081-40F0-BFFF-AF6F4D4B55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69" name="Text Box 17">
          <a:extLst>
            <a:ext uri="{FF2B5EF4-FFF2-40B4-BE49-F238E27FC236}">
              <a16:creationId xmlns:a16="http://schemas.microsoft.com/office/drawing/2014/main" id="{7D68D0BF-4D4F-4F31-A51C-64C74ED329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70" name="Text Box 18">
          <a:extLst>
            <a:ext uri="{FF2B5EF4-FFF2-40B4-BE49-F238E27FC236}">
              <a16:creationId xmlns:a16="http://schemas.microsoft.com/office/drawing/2014/main" id="{5990B72D-8F86-45D8-BEB4-50E8C8B226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71" name="Text Box 19">
          <a:extLst>
            <a:ext uri="{FF2B5EF4-FFF2-40B4-BE49-F238E27FC236}">
              <a16:creationId xmlns:a16="http://schemas.microsoft.com/office/drawing/2014/main" id="{4DF963E7-7D92-48A5-B79E-424CC40FBB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72" name="Text Box 16">
          <a:extLst>
            <a:ext uri="{FF2B5EF4-FFF2-40B4-BE49-F238E27FC236}">
              <a16:creationId xmlns:a16="http://schemas.microsoft.com/office/drawing/2014/main" id="{24C48E8A-8F56-4747-8EC4-3650C5723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73" name="Text Box 17">
          <a:extLst>
            <a:ext uri="{FF2B5EF4-FFF2-40B4-BE49-F238E27FC236}">
              <a16:creationId xmlns:a16="http://schemas.microsoft.com/office/drawing/2014/main" id="{8A4B8C4F-E645-4EA6-917B-C0D5E60F96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74" name="Text Box 18">
          <a:extLst>
            <a:ext uri="{FF2B5EF4-FFF2-40B4-BE49-F238E27FC236}">
              <a16:creationId xmlns:a16="http://schemas.microsoft.com/office/drawing/2014/main" id="{E3A7C0BD-CFF6-4432-94A5-55996A68A9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5" name="Text Box 16">
          <a:extLst>
            <a:ext uri="{FF2B5EF4-FFF2-40B4-BE49-F238E27FC236}">
              <a16:creationId xmlns:a16="http://schemas.microsoft.com/office/drawing/2014/main" id="{842D584E-8E06-4804-8D2F-FDE4A93D8D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6" name="Text Box 17">
          <a:extLst>
            <a:ext uri="{FF2B5EF4-FFF2-40B4-BE49-F238E27FC236}">
              <a16:creationId xmlns:a16="http://schemas.microsoft.com/office/drawing/2014/main" id="{85116287-BA3F-4FE4-9D93-1E92BED22D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7" name="Text Box 18">
          <a:extLst>
            <a:ext uri="{FF2B5EF4-FFF2-40B4-BE49-F238E27FC236}">
              <a16:creationId xmlns:a16="http://schemas.microsoft.com/office/drawing/2014/main" id="{B22031E0-443A-47DF-812A-BCDA74AE2D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8" name="Text Box 19">
          <a:extLst>
            <a:ext uri="{FF2B5EF4-FFF2-40B4-BE49-F238E27FC236}">
              <a16:creationId xmlns:a16="http://schemas.microsoft.com/office/drawing/2014/main" id="{A55A7D23-EDD0-4CAE-8058-319785245C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9" name="Text Box 16">
          <a:extLst>
            <a:ext uri="{FF2B5EF4-FFF2-40B4-BE49-F238E27FC236}">
              <a16:creationId xmlns:a16="http://schemas.microsoft.com/office/drawing/2014/main" id="{F0891D7E-13C8-4BF1-ABA4-F18155D068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80" name="Text Box 17">
          <a:extLst>
            <a:ext uri="{FF2B5EF4-FFF2-40B4-BE49-F238E27FC236}">
              <a16:creationId xmlns:a16="http://schemas.microsoft.com/office/drawing/2014/main" id="{0D7A9A57-0267-4ED1-87B2-9810C76D76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81" name="Text Box 18">
          <a:extLst>
            <a:ext uri="{FF2B5EF4-FFF2-40B4-BE49-F238E27FC236}">
              <a16:creationId xmlns:a16="http://schemas.microsoft.com/office/drawing/2014/main" id="{8E6BCA5A-5661-4BA1-8449-0C34D402071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82" name="Text Box 19">
          <a:extLst>
            <a:ext uri="{FF2B5EF4-FFF2-40B4-BE49-F238E27FC236}">
              <a16:creationId xmlns:a16="http://schemas.microsoft.com/office/drawing/2014/main" id="{B5B17272-3910-41C6-A989-5F77445AB9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3283" name="Text Box 15">
          <a:extLst>
            <a:ext uri="{FF2B5EF4-FFF2-40B4-BE49-F238E27FC236}">
              <a16:creationId xmlns:a16="http://schemas.microsoft.com/office/drawing/2014/main" id="{6A08D466-E7A2-4184-BB3A-603F267F33BC}"/>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3284" name="Text Box 15">
          <a:extLst>
            <a:ext uri="{FF2B5EF4-FFF2-40B4-BE49-F238E27FC236}">
              <a16:creationId xmlns:a16="http://schemas.microsoft.com/office/drawing/2014/main" id="{D6F778E3-0E3D-4F23-97C9-EC4E9CB1948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3285" name="Text Box 15">
          <a:extLst>
            <a:ext uri="{FF2B5EF4-FFF2-40B4-BE49-F238E27FC236}">
              <a16:creationId xmlns:a16="http://schemas.microsoft.com/office/drawing/2014/main" id="{090E8F7A-4D80-43F3-BA41-1AE7D5B9CD7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286" name="Text Box 15">
          <a:extLst>
            <a:ext uri="{FF2B5EF4-FFF2-40B4-BE49-F238E27FC236}">
              <a16:creationId xmlns:a16="http://schemas.microsoft.com/office/drawing/2014/main" id="{AB3D271E-C9E0-4894-8740-649F4D729C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287" name="Text Box 15">
          <a:extLst>
            <a:ext uri="{FF2B5EF4-FFF2-40B4-BE49-F238E27FC236}">
              <a16:creationId xmlns:a16="http://schemas.microsoft.com/office/drawing/2014/main" id="{11C72A8D-0B4E-4541-9BFA-83ED05554F9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213632"/>
    <xdr:sp macro="" textlink="">
      <xdr:nvSpPr>
        <xdr:cNvPr id="3288" name="Text Box 15">
          <a:extLst>
            <a:ext uri="{FF2B5EF4-FFF2-40B4-BE49-F238E27FC236}">
              <a16:creationId xmlns:a16="http://schemas.microsoft.com/office/drawing/2014/main" id="{46F58349-BE47-4D23-A27D-92C6183EC4CE}"/>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89" name="Text Box 16">
          <a:extLst>
            <a:ext uri="{FF2B5EF4-FFF2-40B4-BE49-F238E27FC236}">
              <a16:creationId xmlns:a16="http://schemas.microsoft.com/office/drawing/2014/main" id="{182F6C09-9574-4EA2-B5B3-60DCA2AD452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90" name="Text Box 17">
          <a:extLst>
            <a:ext uri="{FF2B5EF4-FFF2-40B4-BE49-F238E27FC236}">
              <a16:creationId xmlns:a16="http://schemas.microsoft.com/office/drawing/2014/main" id="{D04FDC68-1725-42C8-B241-15F80E7C4A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91" name="Text Box 18">
          <a:extLst>
            <a:ext uri="{FF2B5EF4-FFF2-40B4-BE49-F238E27FC236}">
              <a16:creationId xmlns:a16="http://schemas.microsoft.com/office/drawing/2014/main" id="{AB925FA3-7152-4963-8262-535917B6F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92" name="Text Box 19">
          <a:extLst>
            <a:ext uri="{FF2B5EF4-FFF2-40B4-BE49-F238E27FC236}">
              <a16:creationId xmlns:a16="http://schemas.microsoft.com/office/drawing/2014/main" id="{3A7280C3-2BF2-4BEE-809A-B5B9F455098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93" name="Text Box 16">
          <a:extLst>
            <a:ext uri="{FF2B5EF4-FFF2-40B4-BE49-F238E27FC236}">
              <a16:creationId xmlns:a16="http://schemas.microsoft.com/office/drawing/2014/main" id="{20E3CE0A-EA54-4EC6-AABB-8D0A1996E8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94" name="Text Box 17">
          <a:extLst>
            <a:ext uri="{FF2B5EF4-FFF2-40B4-BE49-F238E27FC236}">
              <a16:creationId xmlns:a16="http://schemas.microsoft.com/office/drawing/2014/main" id="{7A19FC93-251D-406B-B99D-EC85C7FE4C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95" name="Text Box 18">
          <a:extLst>
            <a:ext uri="{FF2B5EF4-FFF2-40B4-BE49-F238E27FC236}">
              <a16:creationId xmlns:a16="http://schemas.microsoft.com/office/drawing/2014/main" id="{CD862696-8EE7-4590-90D4-607BAF9AB5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96" name="Text Box 19">
          <a:extLst>
            <a:ext uri="{FF2B5EF4-FFF2-40B4-BE49-F238E27FC236}">
              <a16:creationId xmlns:a16="http://schemas.microsoft.com/office/drawing/2014/main" id="{C5491FB1-5B47-40A4-8FF5-1B2D9BB94E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97" name="Text Box 16">
          <a:extLst>
            <a:ext uri="{FF2B5EF4-FFF2-40B4-BE49-F238E27FC236}">
              <a16:creationId xmlns:a16="http://schemas.microsoft.com/office/drawing/2014/main" id="{4CD5BC8A-3546-4EEB-9CF3-1D0752649D8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98" name="Text Box 17">
          <a:extLst>
            <a:ext uri="{FF2B5EF4-FFF2-40B4-BE49-F238E27FC236}">
              <a16:creationId xmlns:a16="http://schemas.microsoft.com/office/drawing/2014/main" id="{4144BE1A-F527-4DED-8A69-060BD07BCF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99" name="Text Box 18">
          <a:extLst>
            <a:ext uri="{FF2B5EF4-FFF2-40B4-BE49-F238E27FC236}">
              <a16:creationId xmlns:a16="http://schemas.microsoft.com/office/drawing/2014/main" id="{0D8DB063-8FF6-4EEE-93CE-2FED5AF29AB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00" name="Text Box 19">
          <a:extLst>
            <a:ext uri="{FF2B5EF4-FFF2-40B4-BE49-F238E27FC236}">
              <a16:creationId xmlns:a16="http://schemas.microsoft.com/office/drawing/2014/main" id="{ECE0CBAF-2777-47CB-9390-209122BCC3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301" name="Text Box 15">
          <a:extLst>
            <a:ext uri="{FF2B5EF4-FFF2-40B4-BE49-F238E27FC236}">
              <a16:creationId xmlns:a16="http://schemas.microsoft.com/office/drawing/2014/main" id="{29CDA271-EA95-4E6A-A621-4ADBF7D974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02" name="Text Box 16">
          <a:extLst>
            <a:ext uri="{FF2B5EF4-FFF2-40B4-BE49-F238E27FC236}">
              <a16:creationId xmlns:a16="http://schemas.microsoft.com/office/drawing/2014/main" id="{AE62D418-9AA6-4B9E-BB14-ADDA8FF84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03" name="Text Box 17">
          <a:extLst>
            <a:ext uri="{FF2B5EF4-FFF2-40B4-BE49-F238E27FC236}">
              <a16:creationId xmlns:a16="http://schemas.microsoft.com/office/drawing/2014/main" id="{B79B5742-6482-4532-AC69-13585BCD5C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04" name="Text Box 18">
          <a:extLst>
            <a:ext uri="{FF2B5EF4-FFF2-40B4-BE49-F238E27FC236}">
              <a16:creationId xmlns:a16="http://schemas.microsoft.com/office/drawing/2014/main" id="{B2980CC6-5182-47B3-87A5-301FC2CDC0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05" name="Text Box 19">
          <a:extLst>
            <a:ext uri="{FF2B5EF4-FFF2-40B4-BE49-F238E27FC236}">
              <a16:creationId xmlns:a16="http://schemas.microsoft.com/office/drawing/2014/main" id="{73624ADF-FCCE-41C2-895F-4373922767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3306" name="Text Box 15">
          <a:extLst>
            <a:ext uri="{FF2B5EF4-FFF2-40B4-BE49-F238E27FC236}">
              <a16:creationId xmlns:a16="http://schemas.microsoft.com/office/drawing/2014/main" id="{757BCC94-959B-4BD9-BA31-B47BC1E3C8C2}"/>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07" name="Text Box 16">
          <a:extLst>
            <a:ext uri="{FF2B5EF4-FFF2-40B4-BE49-F238E27FC236}">
              <a16:creationId xmlns:a16="http://schemas.microsoft.com/office/drawing/2014/main" id="{5C5CB939-EDCB-48AC-9E59-CBCA0E3DF0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08" name="Text Box 17">
          <a:extLst>
            <a:ext uri="{FF2B5EF4-FFF2-40B4-BE49-F238E27FC236}">
              <a16:creationId xmlns:a16="http://schemas.microsoft.com/office/drawing/2014/main" id="{D462B06A-A9B5-4D2C-A9B2-39421408217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09" name="Text Box 18">
          <a:extLst>
            <a:ext uri="{FF2B5EF4-FFF2-40B4-BE49-F238E27FC236}">
              <a16:creationId xmlns:a16="http://schemas.microsoft.com/office/drawing/2014/main" id="{0B7B059E-AE1E-4446-9407-1EFA223732E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0" name="Text Box 16">
          <a:extLst>
            <a:ext uri="{FF2B5EF4-FFF2-40B4-BE49-F238E27FC236}">
              <a16:creationId xmlns:a16="http://schemas.microsoft.com/office/drawing/2014/main" id="{9C906270-EE40-4239-B4A3-ECF09F517F6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1" name="Text Box 17">
          <a:extLst>
            <a:ext uri="{FF2B5EF4-FFF2-40B4-BE49-F238E27FC236}">
              <a16:creationId xmlns:a16="http://schemas.microsoft.com/office/drawing/2014/main" id="{B3BCBC6E-4F21-43EC-B19D-929FD4BBE1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2" name="Text Box 18">
          <a:extLst>
            <a:ext uri="{FF2B5EF4-FFF2-40B4-BE49-F238E27FC236}">
              <a16:creationId xmlns:a16="http://schemas.microsoft.com/office/drawing/2014/main" id="{AA028921-2E2E-4FA6-84CD-F709AFF05F2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3" name="Text Box 19">
          <a:extLst>
            <a:ext uri="{FF2B5EF4-FFF2-40B4-BE49-F238E27FC236}">
              <a16:creationId xmlns:a16="http://schemas.microsoft.com/office/drawing/2014/main" id="{DC019A66-7B66-40F4-8310-C4C726C78E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4" name="Text Box 16">
          <a:extLst>
            <a:ext uri="{FF2B5EF4-FFF2-40B4-BE49-F238E27FC236}">
              <a16:creationId xmlns:a16="http://schemas.microsoft.com/office/drawing/2014/main" id="{2A5D9A1B-1171-456A-80BC-F76D37AA21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5" name="Text Box 17">
          <a:extLst>
            <a:ext uri="{FF2B5EF4-FFF2-40B4-BE49-F238E27FC236}">
              <a16:creationId xmlns:a16="http://schemas.microsoft.com/office/drawing/2014/main" id="{BCA6C127-F24A-42E1-AF3D-6D7A8BA38B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6" name="Text Box 18">
          <a:extLst>
            <a:ext uri="{FF2B5EF4-FFF2-40B4-BE49-F238E27FC236}">
              <a16:creationId xmlns:a16="http://schemas.microsoft.com/office/drawing/2014/main" id="{232AACDE-EDBE-4B8D-9EF9-E9AAE917BF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317" name="Text Box 15">
          <a:extLst>
            <a:ext uri="{FF2B5EF4-FFF2-40B4-BE49-F238E27FC236}">
              <a16:creationId xmlns:a16="http://schemas.microsoft.com/office/drawing/2014/main" id="{C2F77D40-E439-469C-9F35-AF71D029E31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18" name="Text Box 16">
          <a:extLst>
            <a:ext uri="{FF2B5EF4-FFF2-40B4-BE49-F238E27FC236}">
              <a16:creationId xmlns:a16="http://schemas.microsoft.com/office/drawing/2014/main" id="{5FC5F8F6-4027-4A2C-8654-479B4E83D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19" name="Text Box 17">
          <a:extLst>
            <a:ext uri="{FF2B5EF4-FFF2-40B4-BE49-F238E27FC236}">
              <a16:creationId xmlns:a16="http://schemas.microsoft.com/office/drawing/2014/main" id="{91E56EAE-4454-4842-ACCE-392067CA6F8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20" name="Text Box 18">
          <a:extLst>
            <a:ext uri="{FF2B5EF4-FFF2-40B4-BE49-F238E27FC236}">
              <a16:creationId xmlns:a16="http://schemas.microsoft.com/office/drawing/2014/main" id="{AC7A8CF7-88E7-493C-AC73-3620C000CE2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21" name="Text Box 19">
          <a:extLst>
            <a:ext uri="{FF2B5EF4-FFF2-40B4-BE49-F238E27FC236}">
              <a16:creationId xmlns:a16="http://schemas.microsoft.com/office/drawing/2014/main" id="{E44D8900-6BBE-4527-A22D-C5E36AD197A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22" name="Text Box 16">
          <a:extLst>
            <a:ext uri="{FF2B5EF4-FFF2-40B4-BE49-F238E27FC236}">
              <a16:creationId xmlns:a16="http://schemas.microsoft.com/office/drawing/2014/main" id="{F8842A13-74A2-4117-AFA9-E83867F37A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23" name="Text Box 17">
          <a:extLst>
            <a:ext uri="{FF2B5EF4-FFF2-40B4-BE49-F238E27FC236}">
              <a16:creationId xmlns:a16="http://schemas.microsoft.com/office/drawing/2014/main" id="{D96AE6B9-95FA-4215-8487-50236716E2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24" name="Text Box 18">
          <a:extLst>
            <a:ext uri="{FF2B5EF4-FFF2-40B4-BE49-F238E27FC236}">
              <a16:creationId xmlns:a16="http://schemas.microsoft.com/office/drawing/2014/main" id="{3E12644A-253F-4051-B7D6-5F500CA0AF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25" name="Text Box 19">
          <a:extLst>
            <a:ext uri="{FF2B5EF4-FFF2-40B4-BE49-F238E27FC236}">
              <a16:creationId xmlns:a16="http://schemas.microsoft.com/office/drawing/2014/main" id="{66115529-A1A4-4B68-83D8-E3FCA1C15BD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326" name="Text Box 16">
          <a:extLst>
            <a:ext uri="{FF2B5EF4-FFF2-40B4-BE49-F238E27FC236}">
              <a16:creationId xmlns:a16="http://schemas.microsoft.com/office/drawing/2014/main" id="{E55780A9-A011-45EC-8B78-0F23026F9F1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327" name="Text Box 17">
          <a:extLst>
            <a:ext uri="{FF2B5EF4-FFF2-40B4-BE49-F238E27FC236}">
              <a16:creationId xmlns:a16="http://schemas.microsoft.com/office/drawing/2014/main" id="{14E7198E-5FD6-4D7B-AE49-D490D4A1A8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328" name="Text Box 18">
          <a:extLst>
            <a:ext uri="{FF2B5EF4-FFF2-40B4-BE49-F238E27FC236}">
              <a16:creationId xmlns:a16="http://schemas.microsoft.com/office/drawing/2014/main" id="{C0AC7421-623D-4813-8029-302F51CFD71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329" name="Text Box 19">
          <a:extLst>
            <a:ext uri="{FF2B5EF4-FFF2-40B4-BE49-F238E27FC236}">
              <a16:creationId xmlns:a16="http://schemas.microsoft.com/office/drawing/2014/main" id="{C8FDD39F-8898-4BF3-B9F7-8365E7A8913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330" name="Text Box 15">
          <a:extLst>
            <a:ext uri="{FF2B5EF4-FFF2-40B4-BE49-F238E27FC236}">
              <a16:creationId xmlns:a16="http://schemas.microsoft.com/office/drawing/2014/main" id="{2F4BAF93-6F7D-4860-989D-FD654049A74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31" name="Text Box 16">
          <a:extLst>
            <a:ext uri="{FF2B5EF4-FFF2-40B4-BE49-F238E27FC236}">
              <a16:creationId xmlns:a16="http://schemas.microsoft.com/office/drawing/2014/main" id="{3B183A28-3152-4D62-BAFE-56340AE7B7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32" name="Text Box 17">
          <a:extLst>
            <a:ext uri="{FF2B5EF4-FFF2-40B4-BE49-F238E27FC236}">
              <a16:creationId xmlns:a16="http://schemas.microsoft.com/office/drawing/2014/main" id="{573FA6E2-8C5C-48A3-9C38-8DF232B0C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33" name="Text Box 18">
          <a:extLst>
            <a:ext uri="{FF2B5EF4-FFF2-40B4-BE49-F238E27FC236}">
              <a16:creationId xmlns:a16="http://schemas.microsoft.com/office/drawing/2014/main" id="{00D136A0-87B3-472C-AF2C-2C5A038533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34" name="Text Box 19">
          <a:extLst>
            <a:ext uri="{FF2B5EF4-FFF2-40B4-BE49-F238E27FC236}">
              <a16:creationId xmlns:a16="http://schemas.microsoft.com/office/drawing/2014/main" id="{7C6D9166-3301-499A-8685-39C84E48E5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35" name="Text Box 16">
          <a:extLst>
            <a:ext uri="{FF2B5EF4-FFF2-40B4-BE49-F238E27FC236}">
              <a16:creationId xmlns:a16="http://schemas.microsoft.com/office/drawing/2014/main" id="{A618CD13-3B4C-4FAF-B910-5F361D6340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36" name="Text Box 17">
          <a:extLst>
            <a:ext uri="{FF2B5EF4-FFF2-40B4-BE49-F238E27FC236}">
              <a16:creationId xmlns:a16="http://schemas.microsoft.com/office/drawing/2014/main" id="{CBD41BD7-E6E3-4410-9E44-D45CD84FE2F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66</xdr:row>
      <xdr:rowOff>15875</xdr:rowOff>
    </xdr:from>
    <xdr:ext cx="95250" cy="171450"/>
    <xdr:sp macro="" textlink="">
      <xdr:nvSpPr>
        <xdr:cNvPr id="3337" name="Text Box 18">
          <a:extLst>
            <a:ext uri="{FF2B5EF4-FFF2-40B4-BE49-F238E27FC236}">
              <a16:creationId xmlns:a16="http://schemas.microsoft.com/office/drawing/2014/main" id="{EFF3CF06-ACE9-4EE3-B541-D7E8C3484215}"/>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38" name="Text Box 16">
          <a:extLst>
            <a:ext uri="{FF2B5EF4-FFF2-40B4-BE49-F238E27FC236}">
              <a16:creationId xmlns:a16="http://schemas.microsoft.com/office/drawing/2014/main" id="{D6E8D378-6412-4D99-80F9-69E6CDF6B0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39" name="Text Box 17">
          <a:extLst>
            <a:ext uri="{FF2B5EF4-FFF2-40B4-BE49-F238E27FC236}">
              <a16:creationId xmlns:a16="http://schemas.microsoft.com/office/drawing/2014/main" id="{8712600D-39CC-4C34-B21F-24B2061D61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40" name="Text Box 18">
          <a:extLst>
            <a:ext uri="{FF2B5EF4-FFF2-40B4-BE49-F238E27FC236}">
              <a16:creationId xmlns:a16="http://schemas.microsoft.com/office/drawing/2014/main" id="{3744D7D5-10CC-41BD-B687-871674FEFA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41" name="Text Box 19">
          <a:extLst>
            <a:ext uri="{FF2B5EF4-FFF2-40B4-BE49-F238E27FC236}">
              <a16:creationId xmlns:a16="http://schemas.microsoft.com/office/drawing/2014/main" id="{8F453C69-EFC5-4F58-BD1B-0F7D0F79006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42" name="Text Box 16">
          <a:extLst>
            <a:ext uri="{FF2B5EF4-FFF2-40B4-BE49-F238E27FC236}">
              <a16:creationId xmlns:a16="http://schemas.microsoft.com/office/drawing/2014/main" id="{5BE5F37E-B87E-4E8E-B059-548C476F69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343" name="Text Box 15">
          <a:extLst>
            <a:ext uri="{FF2B5EF4-FFF2-40B4-BE49-F238E27FC236}">
              <a16:creationId xmlns:a16="http://schemas.microsoft.com/office/drawing/2014/main" id="{EAFFF2EF-E146-4C14-9A5B-793A4245E23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3344" name="Text Box 15">
          <a:extLst>
            <a:ext uri="{FF2B5EF4-FFF2-40B4-BE49-F238E27FC236}">
              <a16:creationId xmlns:a16="http://schemas.microsoft.com/office/drawing/2014/main" id="{06530852-9BFD-4607-A833-DFA5E9566C9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3345" name="Text Box 15">
          <a:extLst>
            <a:ext uri="{FF2B5EF4-FFF2-40B4-BE49-F238E27FC236}">
              <a16:creationId xmlns:a16="http://schemas.microsoft.com/office/drawing/2014/main" id="{84733D48-DF5C-42E3-AF1A-ADD1E2406486}"/>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504825</xdr:rowOff>
    </xdr:from>
    <xdr:ext cx="95250" cy="442269"/>
    <xdr:sp macro="" textlink="">
      <xdr:nvSpPr>
        <xdr:cNvPr id="3346" name="Text Box 15">
          <a:extLst>
            <a:ext uri="{FF2B5EF4-FFF2-40B4-BE49-F238E27FC236}">
              <a16:creationId xmlns:a16="http://schemas.microsoft.com/office/drawing/2014/main" id="{E4528EE2-8A5D-4F3A-8DED-D29C6C279FF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3347" name="Text Box 15">
          <a:extLst>
            <a:ext uri="{FF2B5EF4-FFF2-40B4-BE49-F238E27FC236}">
              <a16:creationId xmlns:a16="http://schemas.microsoft.com/office/drawing/2014/main" id="{223BCDEA-DE5D-47F5-B645-AE93E5F61F51}"/>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3348" name="Text Box 15">
          <a:extLst>
            <a:ext uri="{FF2B5EF4-FFF2-40B4-BE49-F238E27FC236}">
              <a16:creationId xmlns:a16="http://schemas.microsoft.com/office/drawing/2014/main" id="{50B05D61-A4B2-491E-991E-EC0C6F154CD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349" name="Text Box 15">
          <a:extLst>
            <a:ext uri="{FF2B5EF4-FFF2-40B4-BE49-F238E27FC236}">
              <a16:creationId xmlns:a16="http://schemas.microsoft.com/office/drawing/2014/main" id="{969B8740-733B-47EC-A83B-B8BDEBC3A97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50" name="Text Box 16">
          <a:extLst>
            <a:ext uri="{FF2B5EF4-FFF2-40B4-BE49-F238E27FC236}">
              <a16:creationId xmlns:a16="http://schemas.microsoft.com/office/drawing/2014/main" id="{6C1FB128-4BF1-4966-98CC-E13DD75D1D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51" name="Text Box 17">
          <a:extLst>
            <a:ext uri="{FF2B5EF4-FFF2-40B4-BE49-F238E27FC236}">
              <a16:creationId xmlns:a16="http://schemas.microsoft.com/office/drawing/2014/main" id="{BA338EF5-6B42-488A-AE9F-6C8BCCF220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52" name="Text Box 18">
          <a:extLst>
            <a:ext uri="{FF2B5EF4-FFF2-40B4-BE49-F238E27FC236}">
              <a16:creationId xmlns:a16="http://schemas.microsoft.com/office/drawing/2014/main" id="{B77A3D7F-846D-4544-B4AB-91846DCC07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53" name="Text Box 19">
          <a:extLst>
            <a:ext uri="{FF2B5EF4-FFF2-40B4-BE49-F238E27FC236}">
              <a16:creationId xmlns:a16="http://schemas.microsoft.com/office/drawing/2014/main" id="{897D042B-507B-486E-AF26-1756C87523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54" name="Text Box 16">
          <a:extLst>
            <a:ext uri="{FF2B5EF4-FFF2-40B4-BE49-F238E27FC236}">
              <a16:creationId xmlns:a16="http://schemas.microsoft.com/office/drawing/2014/main" id="{1BB7B151-5075-4318-8337-E53F052F9A0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55" name="Text Box 17">
          <a:extLst>
            <a:ext uri="{FF2B5EF4-FFF2-40B4-BE49-F238E27FC236}">
              <a16:creationId xmlns:a16="http://schemas.microsoft.com/office/drawing/2014/main" id="{2FE37142-2E50-41AE-B548-CECEC6950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56" name="Text Box 18">
          <a:extLst>
            <a:ext uri="{FF2B5EF4-FFF2-40B4-BE49-F238E27FC236}">
              <a16:creationId xmlns:a16="http://schemas.microsoft.com/office/drawing/2014/main" id="{2B45DBB3-9616-47F3-A717-D6C0CF26467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57" name="Text Box 19">
          <a:extLst>
            <a:ext uri="{FF2B5EF4-FFF2-40B4-BE49-F238E27FC236}">
              <a16:creationId xmlns:a16="http://schemas.microsoft.com/office/drawing/2014/main" id="{2F0A4CDE-9635-40C6-961C-6FD50BBB4B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58" name="Text Box 16">
          <a:extLst>
            <a:ext uri="{FF2B5EF4-FFF2-40B4-BE49-F238E27FC236}">
              <a16:creationId xmlns:a16="http://schemas.microsoft.com/office/drawing/2014/main" id="{D9822919-7606-429C-9E46-A36E1D6E540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59" name="Text Box 17">
          <a:extLst>
            <a:ext uri="{FF2B5EF4-FFF2-40B4-BE49-F238E27FC236}">
              <a16:creationId xmlns:a16="http://schemas.microsoft.com/office/drawing/2014/main" id="{10CB6EE5-A28E-41F7-8718-E5D3A9BF9F0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60" name="Text Box 18">
          <a:extLst>
            <a:ext uri="{FF2B5EF4-FFF2-40B4-BE49-F238E27FC236}">
              <a16:creationId xmlns:a16="http://schemas.microsoft.com/office/drawing/2014/main" id="{8902264A-A474-4235-9387-90A06C97261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61" name="Text Box 19">
          <a:extLst>
            <a:ext uri="{FF2B5EF4-FFF2-40B4-BE49-F238E27FC236}">
              <a16:creationId xmlns:a16="http://schemas.microsoft.com/office/drawing/2014/main" id="{2E91379D-5BFE-4B99-B2D0-3602F5EAB1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362" name="Text Box 15">
          <a:extLst>
            <a:ext uri="{FF2B5EF4-FFF2-40B4-BE49-F238E27FC236}">
              <a16:creationId xmlns:a16="http://schemas.microsoft.com/office/drawing/2014/main" id="{7334C62F-51D5-40CF-AFBB-744A814AE25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63" name="Text Box 16">
          <a:extLst>
            <a:ext uri="{FF2B5EF4-FFF2-40B4-BE49-F238E27FC236}">
              <a16:creationId xmlns:a16="http://schemas.microsoft.com/office/drawing/2014/main" id="{1E5F9EDA-7B3B-4872-81D6-ED0453512D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64" name="Text Box 17">
          <a:extLst>
            <a:ext uri="{FF2B5EF4-FFF2-40B4-BE49-F238E27FC236}">
              <a16:creationId xmlns:a16="http://schemas.microsoft.com/office/drawing/2014/main" id="{588A1AA4-BE39-473E-97E9-64FDE52284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65" name="Text Box 18">
          <a:extLst>
            <a:ext uri="{FF2B5EF4-FFF2-40B4-BE49-F238E27FC236}">
              <a16:creationId xmlns:a16="http://schemas.microsoft.com/office/drawing/2014/main" id="{C62D2190-831B-47E7-B4BD-824B7AB9A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66" name="Text Box 19">
          <a:extLst>
            <a:ext uri="{FF2B5EF4-FFF2-40B4-BE49-F238E27FC236}">
              <a16:creationId xmlns:a16="http://schemas.microsoft.com/office/drawing/2014/main" id="{D2F8E123-8A45-48A0-A959-B8FA0478AB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67" name="Text Box 16">
          <a:extLst>
            <a:ext uri="{FF2B5EF4-FFF2-40B4-BE49-F238E27FC236}">
              <a16:creationId xmlns:a16="http://schemas.microsoft.com/office/drawing/2014/main" id="{A96C2A6D-E81A-4C4F-A3B2-92DD155598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68" name="Text Box 17">
          <a:extLst>
            <a:ext uri="{FF2B5EF4-FFF2-40B4-BE49-F238E27FC236}">
              <a16:creationId xmlns:a16="http://schemas.microsoft.com/office/drawing/2014/main" id="{CF6453D9-8E41-483B-A47A-D37EAC3F7A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69" name="Text Box 18">
          <a:extLst>
            <a:ext uri="{FF2B5EF4-FFF2-40B4-BE49-F238E27FC236}">
              <a16:creationId xmlns:a16="http://schemas.microsoft.com/office/drawing/2014/main" id="{3DB696F8-C196-4CA6-B9BB-D2C16F3CE4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0" name="Text Box 16">
          <a:extLst>
            <a:ext uri="{FF2B5EF4-FFF2-40B4-BE49-F238E27FC236}">
              <a16:creationId xmlns:a16="http://schemas.microsoft.com/office/drawing/2014/main" id="{F152A646-6684-4CA5-9AB6-E28D3DFE26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1" name="Text Box 17">
          <a:extLst>
            <a:ext uri="{FF2B5EF4-FFF2-40B4-BE49-F238E27FC236}">
              <a16:creationId xmlns:a16="http://schemas.microsoft.com/office/drawing/2014/main" id="{402F7067-F850-4F7B-A5FD-2346F444D4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2" name="Text Box 18">
          <a:extLst>
            <a:ext uri="{FF2B5EF4-FFF2-40B4-BE49-F238E27FC236}">
              <a16:creationId xmlns:a16="http://schemas.microsoft.com/office/drawing/2014/main" id="{10362862-1AB5-4352-991B-7F2FA9ACFE7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3" name="Text Box 19">
          <a:extLst>
            <a:ext uri="{FF2B5EF4-FFF2-40B4-BE49-F238E27FC236}">
              <a16:creationId xmlns:a16="http://schemas.microsoft.com/office/drawing/2014/main" id="{2C2A61A1-19B0-4885-B3D4-154FA9ECA3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4" name="Text Box 16">
          <a:extLst>
            <a:ext uri="{FF2B5EF4-FFF2-40B4-BE49-F238E27FC236}">
              <a16:creationId xmlns:a16="http://schemas.microsoft.com/office/drawing/2014/main" id="{4820C6B2-C786-4570-B778-12613676F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5" name="Text Box 17">
          <a:extLst>
            <a:ext uri="{FF2B5EF4-FFF2-40B4-BE49-F238E27FC236}">
              <a16:creationId xmlns:a16="http://schemas.microsoft.com/office/drawing/2014/main" id="{C0EFC933-1299-4EA0-AA9B-AA072DFF3A3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6" name="Text Box 18">
          <a:extLst>
            <a:ext uri="{FF2B5EF4-FFF2-40B4-BE49-F238E27FC236}">
              <a16:creationId xmlns:a16="http://schemas.microsoft.com/office/drawing/2014/main" id="{F569AFEB-0E5E-4B84-9F53-7799C499B4A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7" name="Text Box 19">
          <a:extLst>
            <a:ext uri="{FF2B5EF4-FFF2-40B4-BE49-F238E27FC236}">
              <a16:creationId xmlns:a16="http://schemas.microsoft.com/office/drawing/2014/main" id="{7EED53A5-BC16-4027-A29C-93B2DCAEC39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3378" name="Text Box 15">
          <a:extLst>
            <a:ext uri="{FF2B5EF4-FFF2-40B4-BE49-F238E27FC236}">
              <a16:creationId xmlns:a16="http://schemas.microsoft.com/office/drawing/2014/main" id="{9FF2D4BE-063F-4540-8F62-31ED54A6E47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3379" name="Text Box 15">
          <a:extLst>
            <a:ext uri="{FF2B5EF4-FFF2-40B4-BE49-F238E27FC236}">
              <a16:creationId xmlns:a16="http://schemas.microsoft.com/office/drawing/2014/main" id="{EE7539DF-89A7-45F1-BA06-371C4DF2A2A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504825</xdr:rowOff>
    </xdr:from>
    <xdr:ext cx="95250" cy="442269"/>
    <xdr:sp macro="" textlink="">
      <xdr:nvSpPr>
        <xdr:cNvPr id="3380" name="Text Box 15">
          <a:extLst>
            <a:ext uri="{FF2B5EF4-FFF2-40B4-BE49-F238E27FC236}">
              <a16:creationId xmlns:a16="http://schemas.microsoft.com/office/drawing/2014/main" id="{F9B6685F-463F-4E21-8D5B-0A174167CE8B}"/>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3381" name="Text Box 15">
          <a:extLst>
            <a:ext uri="{FF2B5EF4-FFF2-40B4-BE49-F238E27FC236}">
              <a16:creationId xmlns:a16="http://schemas.microsoft.com/office/drawing/2014/main" id="{11ACEDC6-EA41-4A90-8EBD-AAF237C272DF}"/>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3382" name="Text Box 15">
          <a:extLst>
            <a:ext uri="{FF2B5EF4-FFF2-40B4-BE49-F238E27FC236}">
              <a16:creationId xmlns:a16="http://schemas.microsoft.com/office/drawing/2014/main" id="{B26B212B-84E6-4AED-9A53-B6E8C8774CD8}"/>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213632"/>
    <xdr:sp macro="" textlink="">
      <xdr:nvSpPr>
        <xdr:cNvPr id="3383" name="Text Box 15">
          <a:extLst>
            <a:ext uri="{FF2B5EF4-FFF2-40B4-BE49-F238E27FC236}">
              <a16:creationId xmlns:a16="http://schemas.microsoft.com/office/drawing/2014/main" id="{CC56B611-4468-4E4F-A45F-725CA4EA0B5C}"/>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84" name="Text Box 16">
          <a:extLst>
            <a:ext uri="{FF2B5EF4-FFF2-40B4-BE49-F238E27FC236}">
              <a16:creationId xmlns:a16="http://schemas.microsoft.com/office/drawing/2014/main" id="{A7E3866E-868C-40C2-9093-19711BB6915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85" name="Text Box 17">
          <a:extLst>
            <a:ext uri="{FF2B5EF4-FFF2-40B4-BE49-F238E27FC236}">
              <a16:creationId xmlns:a16="http://schemas.microsoft.com/office/drawing/2014/main" id="{30DBC3B8-1DFC-4DFD-A7F5-EF78748EF25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86" name="Text Box 18">
          <a:extLst>
            <a:ext uri="{FF2B5EF4-FFF2-40B4-BE49-F238E27FC236}">
              <a16:creationId xmlns:a16="http://schemas.microsoft.com/office/drawing/2014/main" id="{5FE65D5E-648F-47E2-AC09-786C31FF925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87" name="Text Box 19">
          <a:extLst>
            <a:ext uri="{FF2B5EF4-FFF2-40B4-BE49-F238E27FC236}">
              <a16:creationId xmlns:a16="http://schemas.microsoft.com/office/drawing/2014/main" id="{E93F82A5-0369-4C30-B958-62D662FA99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88" name="Text Box 16">
          <a:extLst>
            <a:ext uri="{FF2B5EF4-FFF2-40B4-BE49-F238E27FC236}">
              <a16:creationId xmlns:a16="http://schemas.microsoft.com/office/drawing/2014/main" id="{E0E10E5E-3277-48CA-94BB-58082500555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89" name="Text Box 17">
          <a:extLst>
            <a:ext uri="{FF2B5EF4-FFF2-40B4-BE49-F238E27FC236}">
              <a16:creationId xmlns:a16="http://schemas.microsoft.com/office/drawing/2014/main" id="{1EE92F73-0517-4E7E-867B-52285F63B8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90" name="Text Box 18">
          <a:extLst>
            <a:ext uri="{FF2B5EF4-FFF2-40B4-BE49-F238E27FC236}">
              <a16:creationId xmlns:a16="http://schemas.microsoft.com/office/drawing/2014/main" id="{9BE4085B-3D4C-4478-AE8A-E66FE11DB3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91" name="Text Box 19">
          <a:extLst>
            <a:ext uri="{FF2B5EF4-FFF2-40B4-BE49-F238E27FC236}">
              <a16:creationId xmlns:a16="http://schemas.microsoft.com/office/drawing/2014/main" id="{3DAA724A-E219-4639-A5C2-974B7ABB1D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92" name="Text Box 16">
          <a:extLst>
            <a:ext uri="{FF2B5EF4-FFF2-40B4-BE49-F238E27FC236}">
              <a16:creationId xmlns:a16="http://schemas.microsoft.com/office/drawing/2014/main" id="{DE48E706-2E10-44E6-B74C-FAADE422FA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93" name="Text Box 17">
          <a:extLst>
            <a:ext uri="{FF2B5EF4-FFF2-40B4-BE49-F238E27FC236}">
              <a16:creationId xmlns:a16="http://schemas.microsoft.com/office/drawing/2014/main" id="{45164B5F-F8FC-4EA8-90CC-8686B826275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94" name="Text Box 18">
          <a:extLst>
            <a:ext uri="{FF2B5EF4-FFF2-40B4-BE49-F238E27FC236}">
              <a16:creationId xmlns:a16="http://schemas.microsoft.com/office/drawing/2014/main" id="{42FB0A15-DE60-4BE9-8841-937BD8E99EB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95" name="Text Box 19">
          <a:extLst>
            <a:ext uri="{FF2B5EF4-FFF2-40B4-BE49-F238E27FC236}">
              <a16:creationId xmlns:a16="http://schemas.microsoft.com/office/drawing/2014/main" id="{C7752916-C496-4A88-88BA-81D0960D31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396" name="Text Box 15">
          <a:extLst>
            <a:ext uri="{FF2B5EF4-FFF2-40B4-BE49-F238E27FC236}">
              <a16:creationId xmlns:a16="http://schemas.microsoft.com/office/drawing/2014/main" id="{6EF25B30-34F5-4564-87FB-10AE35B680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97" name="Text Box 16">
          <a:extLst>
            <a:ext uri="{FF2B5EF4-FFF2-40B4-BE49-F238E27FC236}">
              <a16:creationId xmlns:a16="http://schemas.microsoft.com/office/drawing/2014/main" id="{407E9E03-9FA7-4AF8-9011-646D25CC6F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98" name="Text Box 17">
          <a:extLst>
            <a:ext uri="{FF2B5EF4-FFF2-40B4-BE49-F238E27FC236}">
              <a16:creationId xmlns:a16="http://schemas.microsoft.com/office/drawing/2014/main" id="{0468B7AD-186A-47AC-AABE-3FDEBF0C32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99" name="Text Box 18">
          <a:extLst>
            <a:ext uri="{FF2B5EF4-FFF2-40B4-BE49-F238E27FC236}">
              <a16:creationId xmlns:a16="http://schemas.microsoft.com/office/drawing/2014/main" id="{42F975F5-129E-4B1D-A913-C37B3831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00" name="Text Box 19">
          <a:extLst>
            <a:ext uri="{FF2B5EF4-FFF2-40B4-BE49-F238E27FC236}">
              <a16:creationId xmlns:a16="http://schemas.microsoft.com/office/drawing/2014/main" id="{CDAF2351-F18D-4CDF-9BAF-DFABF37221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3401" name="Text Box 15">
          <a:extLst>
            <a:ext uri="{FF2B5EF4-FFF2-40B4-BE49-F238E27FC236}">
              <a16:creationId xmlns:a16="http://schemas.microsoft.com/office/drawing/2014/main" id="{C27595B6-B394-4C14-87CD-62B149F5F52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02" name="Text Box 16">
          <a:extLst>
            <a:ext uri="{FF2B5EF4-FFF2-40B4-BE49-F238E27FC236}">
              <a16:creationId xmlns:a16="http://schemas.microsoft.com/office/drawing/2014/main" id="{6D3A68CC-047F-4D43-8F1C-193BE99714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03" name="Text Box 17">
          <a:extLst>
            <a:ext uri="{FF2B5EF4-FFF2-40B4-BE49-F238E27FC236}">
              <a16:creationId xmlns:a16="http://schemas.microsoft.com/office/drawing/2014/main" id="{C47BBF1E-3D1C-4C61-B602-8BF8A2D6C9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04" name="Text Box 18">
          <a:extLst>
            <a:ext uri="{FF2B5EF4-FFF2-40B4-BE49-F238E27FC236}">
              <a16:creationId xmlns:a16="http://schemas.microsoft.com/office/drawing/2014/main" id="{04ADE527-B2B0-45CD-9FFE-811178886C3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5" name="Text Box 16">
          <a:extLst>
            <a:ext uri="{FF2B5EF4-FFF2-40B4-BE49-F238E27FC236}">
              <a16:creationId xmlns:a16="http://schemas.microsoft.com/office/drawing/2014/main" id="{C0C20AFE-E121-4F2E-A466-4B640796C6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6" name="Text Box 17">
          <a:extLst>
            <a:ext uri="{FF2B5EF4-FFF2-40B4-BE49-F238E27FC236}">
              <a16:creationId xmlns:a16="http://schemas.microsoft.com/office/drawing/2014/main" id="{DF0DDCD8-1D54-4D34-9B8D-6872B41044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7" name="Text Box 18">
          <a:extLst>
            <a:ext uri="{FF2B5EF4-FFF2-40B4-BE49-F238E27FC236}">
              <a16:creationId xmlns:a16="http://schemas.microsoft.com/office/drawing/2014/main" id="{C5B0B69F-367C-4238-B834-0110104B7F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8" name="Text Box 19">
          <a:extLst>
            <a:ext uri="{FF2B5EF4-FFF2-40B4-BE49-F238E27FC236}">
              <a16:creationId xmlns:a16="http://schemas.microsoft.com/office/drawing/2014/main" id="{9D809B5D-ADD8-4023-88DA-4F8F203B6A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9" name="Text Box 16">
          <a:extLst>
            <a:ext uri="{FF2B5EF4-FFF2-40B4-BE49-F238E27FC236}">
              <a16:creationId xmlns:a16="http://schemas.microsoft.com/office/drawing/2014/main" id="{128A9731-C699-479B-B0E4-9F19897678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10" name="Text Box 17">
          <a:extLst>
            <a:ext uri="{FF2B5EF4-FFF2-40B4-BE49-F238E27FC236}">
              <a16:creationId xmlns:a16="http://schemas.microsoft.com/office/drawing/2014/main" id="{29279729-E8CF-4480-9ABC-8861D801D4C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11" name="Text Box 18">
          <a:extLst>
            <a:ext uri="{FF2B5EF4-FFF2-40B4-BE49-F238E27FC236}">
              <a16:creationId xmlns:a16="http://schemas.microsoft.com/office/drawing/2014/main" id="{12D7164D-8041-4027-9F97-CED3B5AB70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412" name="Text Box 15">
          <a:extLst>
            <a:ext uri="{FF2B5EF4-FFF2-40B4-BE49-F238E27FC236}">
              <a16:creationId xmlns:a16="http://schemas.microsoft.com/office/drawing/2014/main" id="{96E9C103-4CDC-45C5-8EA5-F41A4612DE9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13" name="Text Box 16">
          <a:extLst>
            <a:ext uri="{FF2B5EF4-FFF2-40B4-BE49-F238E27FC236}">
              <a16:creationId xmlns:a16="http://schemas.microsoft.com/office/drawing/2014/main" id="{7BFC88E3-057D-48B8-B2BB-48635891EE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14" name="Text Box 17">
          <a:extLst>
            <a:ext uri="{FF2B5EF4-FFF2-40B4-BE49-F238E27FC236}">
              <a16:creationId xmlns:a16="http://schemas.microsoft.com/office/drawing/2014/main" id="{A7886743-291F-43E1-81E4-BDA0C271D5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15" name="Text Box 18">
          <a:extLst>
            <a:ext uri="{FF2B5EF4-FFF2-40B4-BE49-F238E27FC236}">
              <a16:creationId xmlns:a16="http://schemas.microsoft.com/office/drawing/2014/main" id="{E695A9C0-6423-4609-84D1-B202646DEF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16" name="Text Box 19">
          <a:extLst>
            <a:ext uri="{FF2B5EF4-FFF2-40B4-BE49-F238E27FC236}">
              <a16:creationId xmlns:a16="http://schemas.microsoft.com/office/drawing/2014/main" id="{769259D1-9023-44B3-A195-C8036D6A6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17" name="Text Box 16">
          <a:extLst>
            <a:ext uri="{FF2B5EF4-FFF2-40B4-BE49-F238E27FC236}">
              <a16:creationId xmlns:a16="http://schemas.microsoft.com/office/drawing/2014/main" id="{ACA5CF44-89AD-4F07-9AF3-AA5B66186E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18" name="Text Box 17">
          <a:extLst>
            <a:ext uri="{FF2B5EF4-FFF2-40B4-BE49-F238E27FC236}">
              <a16:creationId xmlns:a16="http://schemas.microsoft.com/office/drawing/2014/main" id="{2A285AEF-9582-45CB-B08D-2695EDAF83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19" name="Text Box 18">
          <a:extLst>
            <a:ext uri="{FF2B5EF4-FFF2-40B4-BE49-F238E27FC236}">
              <a16:creationId xmlns:a16="http://schemas.microsoft.com/office/drawing/2014/main" id="{1061D399-FF14-4A73-BE7A-BE55D04FCE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20" name="Text Box 19">
          <a:extLst>
            <a:ext uri="{FF2B5EF4-FFF2-40B4-BE49-F238E27FC236}">
              <a16:creationId xmlns:a16="http://schemas.microsoft.com/office/drawing/2014/main" id="{ABA9A910-3523-4F6D-9F98-DC863A69E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421" name="Text Box 16">
          <a:extLst>
            <a:ext uri="{FF2B5EF4-FFF2-40B4-BE49-F238E27FC236}">
              <a16:creationId xmlns:a16="http://schemas.microsoft.com/office/drawing/2014/main" id="{9060A40F-33FA-4B26-9917-85F89884456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422" name="Text Box 17">
          <a:extLst>
            <a:ext uri="{FF2B5EF4-FFF2-40B4-BE49-F238E27FC236}">
              <a16:creationId xmlns:a16="http://schemas.microsoft.com/office/drawing/2014/main" id="{F5E1A848-8593-4F64-8604-BB67AD53252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423" name="Text Box 18">
          <a:extLst>
            <a:ext uri="{FF2B5EF4-FFF2-40B4-BE49-F238E27FC236}">
              <a16:creationId xmlns:a16="http://schemas.microsoft.com/office/drawing/2014/main" id="{3063CD06-9CE9-4F2B-B552-5275B0311D8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424" name="Text Box 19">
          <a:extLst>
            <a:ext uri="{FF2B5EF4-FFF2-40B4-BE49-F238E27FC236}">
              <a16:creationId xmlns:a16="http://schemas.microsoft.com/office/drawing/2014/main" id="{30550FCF-B92C-4971-8759-9E135B980F8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425" name="Text Box 15">
          <a:extLst>
            <a:ext uri="{FF2B5EF4-FFF2-40B4-BE49-F238E27FC236}">
              <a16:creationId xmlns:a16="http://schemas.microsoft.com/office/drawing/2014/main" id="{6CD27184-7BF9-441B-8C5C-41A5EB7171F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26" name="Text Box 16">
          <a:extLst>
            <a:ext uri="{FF2B5EF4-FFF2-40B4-BE49-F238E27FC236}">
              <a16:creationId xmlns:a16="http://schemas.microsoft.com/office/drawing/2014/main" id="{C2241986-04F8-4C68-BFCB-6446E05339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27" name="Text Box 17">
          <a:extLst>
            <a:ext uri="{FF2B5EF4-FFF2-40B4-BE49-F238E27FC236}">
              <a16:creationId xmlns:a16="http://schemas.microsoft.com/office/drawing/2014/main" id="{39F24B71-E60A-4EC5-91EB-05EB669028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28" name="Text Box 18">
          <a:extLst>
            <a:ext uri="{FF2B5EF4-FFF2-40B4-BE49-F238E27FC236}">
              <a16:creationId xmlns:a16="http://schemas.microsoft.com/office/drawing/2014/main" id="{CB071C6C-CA46-42E0-A800-B83DAF837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29" name="Text Box 19">
          <a:extLst>
            <a:ext uri="{FF2B5EF4-FFF2-40B4-BE49-F238E27FC236}">
              <a16:creationId xmlns:a16="http://schemas.microsoft.com/office/drawing/2014/main" id="{F2BF01F3-1B63-44EE-BE03-9028A72B31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30" name="Text Box 16">
          <a:extLst>
            <a:ext uri="{FF2B5EF4-FFF2-40B4-BE49-F238E27FC236}">
              <a16:creationId xmlns:a16="http://schemas.microsoft.com/office/drawing/2014/main" id="{E4EBF59F-B472-470C-991A-DDF94707C8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31" name="Text Box 17">
          <a:extLst>
            <a:ext uri="{FF2B5EF4-FFF2-40B4-BE49-F238E27FC236}">
              <a16:creationId xmlns:a16="http://schemas.microsoft.com/office/drawing/2014/main" id="{2A1467FA-0A14-4EFA-9405-D134EBEDE3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70</xdr:row>
      <xdr:rowOff>15875</xdr:rowOff>
    </xdr:from>
    <xdr:ext cx="95250" cy="171450"/>
    <xdr:sp macro="" textlink="">
      <xdr:nvSpPr>
        <xdr:cNvPr id="3432" name="Text Box 18">
          <a:extLst>
            <a:ext uri="{FF2B5EF4-FFF2-40B4-BE49-F238E27FC236}">
              <a16:creationId xmlns:a16="http://schemas.microsoft.com/office/drawing/2014/main" id="{D0DE2252-3724-4077-86E8-6BB35F4279CF}"/>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3" name="Text Box 16">
          <a:extLst>
            <a:ext uri="{FF2B5EF4-FFF2-40B4-BE49-F238E27FC236}">
              <a16:creationId xmlns:a16="http://schemas.microsoft.com/office/drawing/2014/main" id="{05757F40-449B-49D3-9AC5-1275F25456F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4" name="Text Box 17">
          <a:extLst>
            <a:ext uri="{FF2B5EF4-FFF2-40B4-BE49-F238E27FC236}">
              <a16:creationId xmlns:a16="http://schemas.microsoft.com/office/drawing/2014/main" id="{046644CD-12EA-4F0A-B1BC-1945BF11B5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5" name="Text Box 18">
          <a:extLst>
            <a:ext uri="{FF2B5EF4-FFF2-40B4-BE49-F238E27FC236}">
              <a16:creationId xmlns:a16="http://schemas.microsoft.com/office/drawing/2014/main" id="{FAF02ABE-014B-4237-8198-DFFE62A1A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6" name="Text Box 19">
          <a:extLst>
            <a:ext uri="{FF2B5EF4-FFF2-40B4-BE49-F238E27FC236}">
              <a16:creationId xmlns:a16="http://schemas.microsoft.com/office/drawing/2014/main" id="{87DC3C45-C848-4FEE-B17E-C83B17E07D8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7" name="Text Box 16">
          <a:extLst>
            <a:ext uri="{FF2B5EF4-FFF2-40B4-BE49-F238E27FC236}">
              <a16:creationId xmlns:a16="http://schemas.microsoft.com/office/drawing/2014/main" id="{524850A9-E6C1-401E-AC07-F2C94B7F38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438" name="Text Box 15">
          <a:extLst>
            <a:ext uri="{FF2B5EF4-FFF2-40B4-BE49-F238E27FC236}">
              <a16:creationId xmlns:a16="http://schemas.microsoft.com/office/drawing/2014/main" id="{67C19194-FEF1-4FCB-8094-D88637FA3A4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3439" name="Text Box 15">
          <a:extLst>
            <a:ext uri="{FF2B5EF4-FFF2-40B4-BE49-F238E27FC236}">
              <a16:creationId xmlns:a16="http://schemas.microsoft.com/office/drawing/2014/main" id="{88FC2D5C-CA40-4FB5-839E-23D6C6E383B4}"/>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3440" name="Text Box 15">
          <a:extLst>
            <a:ext uri="{FF2B5EF4-FFF2-40B4-BE49-F238E27FC236}">
              <a16:creationId xmlns:a16="http://schemas.microsoft.com/office/drawing/2014/main" id="{9F38FC54-2B33-46C1-96BA-A60EE85C144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504825</xdr:rowOff>
    </xdr:from>
    <xdr:ext cx="95250" cy="442269"/>
    <xdr:sp macro="" textlink="">
      <xdr:nvSpPr>
        <xdr:cNvPr id="3441" name="Text Box 15">
          <a:extLst>
            <a:ext uri="{FF2B5EF4-FFF2-40B4-BE49-F238E27FC236}">
              <a16:creationId xmlns:a16="http://schemas.microsoft.com/office/drawing/2014/main" id="{E36DFBEE-9027-4EA6-A459-0D2C2DAE539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3442" name="Text Box 15">
          <a:extLst>
            <a:ext uri="{FF2B5EF4-FFF2-40B4-BE49-F238E27FC236}">
              <a16:creationId xmlns:a16="http://schemas.microsoft.com/office/drawing/2014/main" id="{38911944-5153-469D-891B-F2B5C8F8AC2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3443" name="Text Box 15">
          <a:extLst>
            <a:ext uri="{FF2B5EF4-FFF2-40B4-BE49-F238E27FC236}">
              <a16:creationId xmlns:a16="http://schemas.microsoft.com/office/drawing/2014/main" id="{CF43A772-13FC-44C1-9D4D-27E1F1CFEF0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444" name="Text Box 15">
          <a:extLst>
            <a:ext uri="{FF2B5EF4-FFF2-40B4-BE49-F238E27FC236}">
              <a16:creationId xmlns:a16="http://schemas.microsoft.com/office/drawing/2014/main" id="{DED00172-8BB7-422A-A88A-17B3A6EEA1E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45" name="Text Box 16">
          <a:extLst>
            <a:ext uri="{FF2B5EF4-FFF2-40B4-BE49-F238E27FC236}">
              <a16:creationId xmlns:a16="http://schemas.microsoft.com/office/drawing/2014/main" id="{1D6F23D4-7D0D-4732-842D-B9C388A891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46" name="Text Box 17">
          <a:extLst>
            <a:ext uri="{FF2B5EF4-FFF2-40B4-BE49-F238E27FC236}">
              <a16:creationId xmlns:a16="http://schemas.microsoft.com/office/drawing/2014/main" id="{0B813F88-ADD8-4D8D-8588-CD5B8B6A37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47" name="Text Box 18">
          <a:extLst>
            <a:ext uri="{FF2B5EF4-FFF2-40B4-BE49-F238E27FC236}">
              <a16:creationId xmlns:a16="http://schemas.microsoft.com/office/drawing/2014/main" id="{D0560CCB-D866-4364-82CC-24CC4B7FEE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48" name="Text Box 19">
          <a:extLst>
            <a:ext uri="{FF2B5EF4-FFF2-40B4-BE49-F238E27FC236}">
              <a16:creationId xmlns:a16="http://schemas.microsoft.com/office/drawing/2014/main" id="{03CAC0D2-02B0-4383-8A82-D210F67043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49" name="Text Box 16">
          <a:extLst>
            <a:ext uri="{FF2B5EF4-FFF2-40B4-BE49-F238E27FC236}">
              <a16:creationId xmlns:a16="http://schemas.microsoft.com/office/drawing/2014/main" id="{D582966C-C179-41D3-A464-78A53713B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50" name="Text Box 17">
          <a:extLst>
            <a:ext uri="{FF2B5EF4-FFF2-40B4-BE49-F238E27FC236}">
              <a16:creationId xmlns:a16="http://schemas.microsoft.com/office/drawing/2014/main" id="{4B7A97F1-1BF8-4952-8154-5BDB8B3290C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51" name="Text Box 18">
          <a:extLst>
            <a:ext uri="{FF2B5EF4-FFF2-40B4-BE49-F238E27FC236}">
              <a16:creationId xmlns:a16="http://schemas.microsoft.com/office/drawing/2014/main" id="{95937F90-2118-4B15-8B82-E9E2CE386B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52" name="Text Box 19">
          <a:extLst>
            <a:ext uri="{FF2B5EF4-FFF2-40B4-BE49-F238E27FC236}">
              <a16:creationId xmlns:a16="http://schemas.microsoft.com/office/drawing/2014/main" id="{7579E5D9-CB59-42B1-A342-483A91D035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53" name="Text Box 16">
          <a:extLst>
            <a:ext uri="{FF2B5EF4-FFF2-40B4-BE49-F238E27FC236}">
              <a16:creationId xmlns:a16="http://schemas.microsoft.com/office/drawing/2014/main" id="{43FBF801-CED9-45AB-A139-0EDAD39005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54" name="Text Box 17">
          <a:extLst>
            <a:ext uri="{FF2B5EF4-FFF2-40B4-BE49-F238E27FC236}">
              <a16:creationId xmlns:a16="http://schemas.microsoft.com/office/drawing/2014/main" id="{90E385A0-8ACF-4FAB-9195-67DF709C8B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55" name="Text Box 18">
          <a:extLst>
            <a:ext uri="{FF2B5EF4-FFF2-40B4-BE49-F238E27FC236}">
              <a16:creationId xmlns:a16="http://schemas.microsoft.com/office/drawing/2014/main" id="{A7CCD38D-BCDD-406D-91C3-B0DDA1B0F36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56" name="Text Box 19">
          <a:extLst>
            <a:ext uri="{FF2B5EF4-FFF2-40B4-BE49-F238E27FC236}">
              <a16:creationId xmlns:a16="http://schemas.microsoft.com/office/drawing/2014/main" id="{DC5EA98F-74AD-4255-A90E-59424CDE9D5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457" name="Text Box 15">
          <a:extLst>
            <a:ext uri="{FF2B5EF4-FFF2-40B4-BE49-F238E27FC236}">
              <a16:creationId xmlns:a16="http://schemas.microsoft.com/office/drawing/2014/main" id="{D534DC20-A84F-4E83-9ED2-FE5C54AE436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58" name="Text Box 16">
          <a:extLst>
            <a:ext uri="{FF2B5EF4-FFF2-40B4-BE49-F238E27FC236}">
              <a16:creationId xmlns:a16="http://schemas.microsoft.com/office/drawing/2014/main" id="{3FF6E0F6-B96A-4E67-97BC-3ABE5D3428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59" name="Text Box 17">
          <a:extLst>
            <a:ext uri="{FF2B5EF4-FFF2-40B4-BE49-F238E27FC236}">
              <a16:creationId xmlns:a16="http://schemas.microsoft.com/office/drawing/2014/main" id="{D40F5951-BF7D-4636-AF3D-C2433C84CF5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60" name="Text Box 18">
          <a:extLst>
            <a:ext uri="{FF2B5EF4-FFF2-40B4-BE49-F238E27FC236}">
              <a16:creationId xmlns:a16="http://schemas.microsoft.com/office/drawing/2014/main" id="{45ED6B3D-916E-411D-A7C9-8ADE6ED4FE4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61" name="Text Box 19">
          <a:extLst>
            <a:ext uri="{FF2B5EF4-FFF2-40B4-BE49-F238E27FC236}">
              <a16:creationId xmlns:a16="http://schemas.microsoft.com/office/drawing/2014/main" id="{826A175A-6534-4DF8-83A2-F8CF8D9016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62" name="Text Box 16">
          <a:extLst>
            <a:ext uri="{FF2B5EF4-FFF2-40B4-BE49-F238E27FC236}">
              <a16:creationId xmlns:a16="http://schemas.microsoft.com/office/drawing/2014/main" id="{8EFEB538-333D-40EA-ACC7-EF07FF3170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63" name="Text Box 17">
          <a:extLst>
            <a:ext uri="{FF2B5EF4-FFF2-40B4-BE49-F238E27FC236}">
              <a16:creationId xmlns:a16="http://schemas.microsoft.com/office/drawing/2014/main" id="{DF6342C1-AFE0-4061-98A0-C53370247B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64" name="Text Box 18">
          <a:extLst>
            <a:ext uri="{FF2B5EF4-FFF2-40B4-BE49-F238E27FC236}">
              <a16:creationId xmlns:a16="http://schemas.microsoft.com/office/drawing/2014/main" id="{F5EC57B1-9BD5-4E81-8746-4807533C652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5" name="Text Box 16">
          <a:extLst>
            <a:ext uri="{FF2B5EF4-FFF2-40B4-BE49-F238E27FC236}">
              <a16:creationId xmlns:a16="http://schemas.microsoft.com/office/drawing/2014/main" id="{71559600-D0F6-48E5-BD27-D485CCCC30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6" name="Text Box 17">
          <a:extLst>
            <a:ext uri="{FF2B5EF4-FFF2-40B4-BE49-F238E27FC236}">
              <a16:creationId xmlns:a16="http://schemas.microsoft.com/office/drawing/2014/main" id="{CEA30ABC-0C7B-4988-9BD7-ACCBC2215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7" name="Text Box 18">
          <a:extLst>
            <a:ext uri="{FF2B5EF4-FFF2-40B4-BE49-F238E27FC236}">
              <a16:creationId xmlns:a16="http://schemas.microsoft.com/office/drawing/2014/main" id="{6ECC2CB4-9513-4AC8-9DED-6FC2CFC188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8" name="Text Box 19">
          <a:extLst>
            <a:ext uri="{FF2B5EF4-FFF2-40B4-BE49-F238E27FC236}">
              <a16:creationId xmlns:a16="http://schemas.microsoft.com/office/drawing/2014/main" id="{82C7D6F3-CFEC-4510-A62B-86EAA115CB4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9" name="Text Box 16">
          <a:extLst>
            <a:ext uri="{FF2B5EF4-FFF2-40B4-BE49-F238E27FC236}">
              <a16:creationId xmlns:a16="http://schemas.microsoft.com/office/drawing/2014/main" id="{928DFAFB-4AAD-41CA-97E5-2D3B39A198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70" name="Text Box 17">
          <a:extLst>
            <a:ext uri="{FF2B5EF4-FFF2-40B4-BE49-F238E27FC236}">
              <a16:creationId xmlns:a16="http://schemas.microsoft.com/office/drawing/2014/main" id="{FA5975CF-288B-41EB-84B6-BF4A5BC4C46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71" name="Text Box 18">
          <a:extLst>
            <a:ext uri="{FF2B5EF4-FFF2-40B4-BE49-F238E27FC236}">
              <a16:creationId xmlns:a16="http://schemas.microsoft.com/office/drawing/2014/main" id="{E6A1398F-79EA-4857-8CDA-5FC9F00705D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72" name="Text Box 19">
          <a:extLst>
            <a:ext uri="{FF2B5EF4-FFF2-40B4-BE49-F238E27FC236}">
              <a16:creationId xmlns:a16="http://schemas.microsoft.com/office/drawing/2014/main" id="{17AED765-F16E-417A-A871-8CF066D82E2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3473" name="Text Box 15">
          <a:extLst>
            <a:ext uri="{FF2B5EF4-FFF2-40B4-BE49-F238E27FC236}">
              <a16:creationId xmlns:a16="http://schemas.microsoft.com/office/drawing/2014/main" id="{1E18A6CE-7374-4725-B80A-5A31020EF2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3474" name="Text Box 15">
          <a:extLst>
            <a:ext uri="{FF2B5EF4-FFF2-40B4-BE49-F238E27FC236}">
              <a16:creationId xmlns:a16="http://schemas.microsoft.com/office/drawing/2014/main" id="{39A8F5AE-BD3B-4D25-BA9B-D047BCB33E9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504825</xdr:rowOff>
    </xdr:from>
    <xdr:ext cx="95250" cy="442269"/>
    <xdr:sp macro="" textlink="">
      <xdr:nvSpPr>
        <xdr:cNvPr id="3475" name="Text Box 15">
          <a:extLst>
            <a:ext uri="{FF2B5EF4-FFF2-40B4-BE49-F238E27FC236}">
              <a16:creationId xmlns:a16="http://schemas.microsoft.com/office/drawing/2014/main" id="{7AF3F768-B1F7-4BAA-8917-EE9DB9FAC84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3476" name="Text Box 15">
          <a:extLst>
            <a:ext uri="{FF2B5EF4-FFF2-40B4-BE49-F238E27FC236}">
              <a16:creationId xmlns:a16="http://schemas.microsoft.com/office/drawing/2014/main" id="{14F9BBDA-CA4E-4F57-97B3-D94541F538F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3477" name="Text Box 15">
          <a:extLst>
            <a:ext uri="{FF2B5EF4-FFF2-40B4-BE49-F238E27FC236}">
              <a16:creationId xmlns:a16="http://schemas.microsoft.com/office/drawing/2014/main" id="{A821761A-3DBD-4176-B45D-139D1346ADE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213632"/>
    <xdr:sp macro="" textlink="">
      <xdr:nvSpPr>
        <xdr:cNvPr id="3478" name="Text Box 15">
          <a:extLst>
            <a:ext uri="{FF2B5EF4-FFF2-40B4-BE49-F238E27FC236}">
              <a16:creationId xmlns:a16="http://schemas.microsoft.com/office/drawing/2014/main" id="{AA67A495-6E89-44F2-A1AA-AE52CE98E143}"/>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79" name="Text Box 16">
          <a:extLst>
            <a:ext uri="{FF2B5EF4-FFF2-40B4-BE49-F238E27FC236}">
              <a16:creationId xmlns:a16="http://schemas.microsoft.com/office/drawing/2014/main" id="{FF05D6EA-D5D8-46A4-8677-733AB76C65F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80" name="Text Box 17">
          <a:extLst>
            <a:ext uri="{FF2B5EF4-FFF2-40B4-BE49-F238E27FC236}">
              <a16:creationId xmlns:a16="http://schemas.microsoft.com/office/drawing/2014/main" id="{01D650FD-3668-4763-AED0-39DC43A5FF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81" name="Text Box 18">
          <a:extLst>
            <a:ext uri="{FF2B5EF4-FFF2-40B4-BE49-F238E27FC236}">
              <a16:creationId xmlns:a16="http://schemas.microsoft.com/office/drawing/2014/main" id="{DF53440A-481B-4877-9690-16EF57ABEE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82" name="Text Box 19">
          <a:extLst>
            <a:ext uri="{FF2B5EF4-FFF2-40B4-BE49-F238E27FC236}">
              <a16:creationId xmlns:a16="http://schemas.microsoft.com/office/drawing/2014/main" id="{BD32853B-8E01-4B20-AE29-1D1CCE0876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83" name="Text Box 16">
          <a:extLst>
            <a:ext uri="{FF2B5EF4-FFF2-40B4-BE49-F238E27FC236}">
              <a16:creationId xmlns:a16="http://schemas.microsoft.com/office/drawing/2014/main" id="{EB0BFF3E-44E8-4489-919E-B1F31381FCB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84" name="Text Box 17">
          <a:extLst>
            <a:ext uri="{FF2B5EF4-FFF2-40B4-BE49-F238E27FC236}">
              <a16:creationId xmlns:a16="http://schemas.microsoft.com/office/drawing/2014/main" id="{80409B40-DF64-4183-8112-2FD31B2B64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85" name="Text Box 18">
          <a:extLst>
            <a:ext uri="{FF2B5EF4-FFF2-40B4-BE49-F238E27FC236}">
              <a16:creationId xmlns:a16="http://schemas.microsoft.com/office/drawing/2014/main" id="{A5059A89-A73D-4985-B411-D2D89D7DBB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86" name="Text Box 19">
          <a:extLst>
            <a:ext uri="{FF2B5EF4-FFF2-40B4-BE49-F238E27FC236}">
              <a16:creationId xmlns:a16="http://schemas.microsoft.com/office/drawing/2014/main" id="{C84F7C2A-3C35-43A6-9DCA-87F76194C3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87" name="Text Box 16">
          <a:extLst>
            <a:ext uri="{FF2B5EF4-FFF2-40B4-BE49-F238E27FC236}">
              <a16:creationId xmlns:a16="http://schemas.microsoft.com/office/drawing/2014/main" id="{3218BBD9-68A0-47AE-9082-262B6B1FBB6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88" name="Text Box 17">
          <a:extLst>
            <a:ext uri="{FF2B5EF4-FFF2-40B4-BE49-F238E27FC236}">
              <a16:creationId xmlns:a16="http://schemas.microsoft.com/office/drawing/2014/main" id="{8B03E393-CA18-4E8A-867B-3770DD52A8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89" name="Text Box 18">
          <a:extLst>
            <a:ext uri="{FF2B5EF4-FFF2-40B4-BE49-F238E27FC236}">
              <a16:creationId xmlns:a16="http://schemas.microsoft.com/office/drawing/2014/main" id="{9EE39115-B22F-4F7F-B18F-7833FC2339F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90" name="Text Box 19">
          <a:extLst>
            <a:ext uri="{FF2B5EF4-FFF2-40B4-BE49-F238E27FC236}">
              <a16:creationId xmlns:a16="http://schemas.microsoft.com/office/drawing/2014/main" id="{65F314B2-FEA0-45E2-A8B3-FB13932204E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491" name="Text Box 15">
          <a:extLst>
            <a:ext uri="{FF2B5EF4-FFF2-40B4-BE49-F238E27FC236}">
              <a16:creationId xmlns:a16="http://schemas.microsoft.com/office/drawing/2014/main" id="{03535CF5-71D7-4F64-A389-8A168438564C}"/>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92" name="Text Box 16">
          <a:extLst>
            <a:ext uri="{FF2B5EF4-FFF2-40B4-BE49-F238E27FC236}">
              <a16:creationId xmlns:a16="http://schemas.microsoft.com/office/drawing/2014/main" id="{CF4E6E19-82F7-4A3D-81F5-74780F6E98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93" name="Text Box 17">
          <a:extLst>
            <a:ext uri="{FF2B5EF4-FFF2-40B4-BE49-F238E27FC236}">
              <a16:creationId xmlns:a16="http://schemas.microsoft.com/office/drawing/2014/main" id="{849D65F0-37C8-442C-B8C3-D63AC39418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94" name="Text Box 18">
          <a:extLst>
            <a:ext uri="{FF2B5EF4-FFF2-40B4-BE49-F238E27FC236}">
              <a16:creationId xmlns:a16="http://schemas.microsoft.com/office/drawing/2014/main" id="{5338A537-E8E5-415B-B3A8-A7BA0AF4E2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95" name="Text Box 19">
          <a:extLst>
            <a:ext uri="{FF2B5EF4-FFF2-40B4-BE49-F238E27FC236}">
              <a16:creationId xmlns:a16="http://schemas.microsoft.com/office/drawing/2014/main" id="{D75910B4-70D2-4579-811E-431179A2A2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3496" name="Text Box 15">
          <a:extLst>
            <a:ext uri="{FF2B5EF4-FFF2-40B4-BE49-F238E27FC236}">
              <a16:creationId xmlns:a16="http://schemas.microsoft.com/office/drawing/2014/main" id="{94A4F4C0-F845-4B85-9B1A-4C79C589763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97" name="Text Box 16">
          <a:extLst>
            <a:ext uri="{FF2B5EF4-FFF2-40B4-BE49-F238E27FC236}">
              <a16:creationId xmlns:a16="http://schemas.microsoft.com/office/drawing/2014/main" id="{33B17043-C666-4920-9867-58D609BC75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98" name="Text Box 17">
          <a:extLst>
            <a:ext uri="{FF2B5EF4-FFF2-40B4-BE49-F238E27FC236}">
              <a16:creationId xmlns:a16="http://schemas.microsoft.com/office/drawing/2014/main" id="{859D39A2-93E8-494C-BA7A-669B641932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99" name="Text Box 18">
          <a:extLst>
            <a:ext uri="{FF2B5EF4-FFF2-40B4-BE49-F238E27FC236}">
              <a16:creationId xmlns:a16="http://schemas.microsoft.com/office/drawing/2014/main" id="{387D0C9E-B68E-4675-B63D-A1546DD83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0" name="Text Box 16">
          <a:extLst>
            <a:ext uri="{FF2B5EF4-FFF2-40B4-BE49-F238E27FC236}">
              <a16:creationId xmlns:a16="http://schemas.microsoft.com/office/drawing/2014/main" id="{D7312B59-B338-48C4-BC79-AE1D009975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1" name="Text Box 17">
          <a:extLst>
            <a:ext uri="{FF2B5EF4-FFF2-40B4-BE49-F238E27FC236}">
              <a16:creationId xmlns:a16="http://schemas.microsoft.com/office/drawing/2014/main" id="{97398EF4-B377-4256-BA5D-2FE675013C0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2" name="Text Box 18">
          <a:extLst>
            <a:ext uri="{FF2B5EF4-FFF2-40B4-BE49-F238E27FC236}">
              <a16:creationId xmlns:a16="http://schemas.microsoft.com/office/drawing/2014/main" id="{111F2F0F-249F-4BDF-A2E6-2B31767AE8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3" name="Text Box 19">
          <a:extLst>
            <a:ext uri="{FF2B5EF4-FFF2-40B4-BE49-F238E27FC236}">
              <a16:creationId xmlns:a16="http://schemas.microsoft.com/office/drawing/2014/main" id="{33BCCD84-CA69-49E9-AB80-9993BA3412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4" name="Text Box 16">
          <a:extLst>
            <a:ext uri="{FF2B5EF4-FFF2-40B4-BE49-F238E27FC236}">
              <a16:creationId xmlns:a16="http://schemas.microsoft.com/office/drawing/2014/main" id="{B6474333-656C-4265-BEB5-4E6EA5C1A4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5" name="Text Box 17">
          <a:extLst>
            <a:ext uri="{FF2B5EF4-FFF2-40B4-BE49-F238E27FC236}">
              <a16:creationId xmlns:a16="http://schemas.microsoft.com/office/drawing/2014/main" id="{F784EEEF-AA3A-43CA-8F03-C59C633A7B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6" name="Text Box 18">
          <a:extLst>
            <a:ext uri="{FF2B5EF4-FFF2-40B4-BE49-F238E27FC236}">
              <a16:creationId xmlns:a16="http://schemas.microsoft.com/office/drawing/2014/main" id="{1452E8EA-1073-424B-B79E-773F70C48B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507" name="Text Box 15">
          <a:extLst>
            <a:ext uri="{FF2B5EF4-FFF2-40B4-BE49-F238E27FC236}">
              <a16:creationId xmlns:a16="http://schemas.microsoft.com/office/drawing/2014/main" id="{5A4E50E8-6754-4D53-87B1-627CC8313A0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08" name="Text Box 16">
          <a:extLst>
            <a:ext uri="{FF2B5EF4-FFF2-40B4-BE49-F238E27FC236}">
              <a16:creationId xmlns:a16="http://schemas.microsoft.com/office/drawing/2014/main" id="{9C31135C-2FCD-45AF-8375-5C877EADF2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09" name="Text Box 17">
          <a:extLst>
            <a:ext uri="{FF2B5EF4-FFF2-40B4-BE49-F238E27FC236}">
              <a16:creationId xmlns:a16="http://schemas.microsoft.com/office/drawing/2014/main" id="{1F0DC806-B578-4F5C-BFF5-F81A287C0B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10" name="Text Box 18">
          <a:extLst>
            <a:ext uri="{FF2B5EF4-FFF2-40B4-BE49-F238E27FC236}">
              <a16:creationId xmlns:a16="http://schemas.microsoft.com/office/drawing/2014/main" id="{D2AD408F-EFA8-4E95-A5E4-C6F7B40AD9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11" name="Text Box 19">
          <a:extLst>
            <a:ext uri="{FF2B5EF4-FFF2-40B4-BE49-F238E27FC236}">
              <a16:creationId xmlns:a16="http://schemas.microsoft.com/office/drawing/2014/main" id="{56D4B69F-D83B-481A-8845-C5413A94C1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12" name="Text Box 16">
          <a:extLst>
            <a:ext uri="{FF2B5EF4-FFF2-40B4-BE49-F238E27FC236}">
              <a16:creationId xmlns:a16="http://schemas.microsoft.com/office/drawing/2014/main" id="{47424BC7-4BDB-496E-8838-EB3F100ACB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13" name="Text Box 17">
          <a:extLst>
            <a:ext uri="{FF2B5EF4-FFF2-40B4-BE49-F238E27FC236}">
              <a16:creationId xmlns:a16="http://schemas.microsoft.com/office/drawing/2014/main" id="{5183A405-4361-4700-832D-6F9D92FC47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14" name="Text Box 18">
          <a:extLst>
            <a:ext uri="{FF2B5EF4-FFF2-40B4-BE49-F238E27FC236}">
              <a16:creationId xmlns:a16="http://schemas.microsoft.com/office/drawing/2014/main" id="{CB2D8325-4345-496E-856E-97137D0F98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15" name="Text Box 19">
          <a:extLst>
            <a:ext uri="{FF2B5EF4-FFF2-40B4-BE49-F238E27FC236}">
              <a16:creationId xmlns:a16="http://schemas.microsoft.com/office/drawing/2014/main" id="{485B629D-50BD-4D76-84F3-436678A42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516" name="Text Box 16">
          <a:extLst>
            <a:ext uri="{FF2B5EF4-FFF2-40B4-BE49-F238E27FC236}">
              <a16:creationId xmlns:a16="http://schemas.microsoft.com/office/drawing/2014/main" id="{FA5FB285-E00B-4528-B469-DD482F6DFF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517" name="Text Box 17">
          <a:extLst>
            <a:ext uri="{FF2B5EF4-FFF2-40B4-BE49-F238E27FC236}">
              <a16:creationId xmlns:a16="http://schemas.microsoft.com/office/drawing/2014/main" id="{27BB098B-0232-4630-BBF5-1DE88961DB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518" name="Text Box 18">
          <a:extLst>
            <a:ext uri="{FF2B5EF4-FFF2-40B4-BE49-F238E27FC236}">
              <a16:creationId xmlns:a16="http://schemas.microsoft.com/office/drawing/2014/main" id="{5FA71DA2-88B8-4633-8C2B-AA90BDBAF7E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519" name="Text Box 19">
          <a:extLst>
            <a:ext uri="{FF2B5EF4-FFF2-40B4-BE49-F238E27FC236}">
              <a16:creationId xmlns:a16="http://schemas.microsoft.com/office/drawing/2014/main" id="{096B66F4-FCF3-4CF6-BED2-C249670B11F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520" name="Text Box 15">
          <a:extLst>
            <a:ext uri="{FF2B5EF4-FFF2-40B4-BE49-F238E27FC236}">
              <a16:creationId xmlns:a16="http://schemas.microsoft.com/office/drawing/2014/main" id="{EB5FD8FA-6CD0-47F5-ABC4-505F25BA4D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21" name="Text Box 16">
          <a:extLst>
            <a:ext uri="{FF2B5EF4-FFF2-40B4-BE49-F238E27FC236}">
              <a16:creationId xmlns:a16="http://schemas.microsoft.com/office/drawing/2014/main" id="{AAEC8F1A-6BB3-414B-984F-7FF8D28471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22" name="Text Box 17">
          <a:extLst>
            <a:ext uri="{FF2B5EF4-FFF2-40B4-BE49-F238E27FC236}">
              <a16:creationId xmlns:a16="http://schemas.microsoft.com/office/drawing/2014/main" id="{49E8CE86-0B1E-4682-BE56-8B8ACCF3E8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23" name="Text Box 18">
          <a:extLst>
            <a:ext uri="{FF2B5EF4-FFF2-40B4-BE49-F238E27FC236}">
              <a16:creationId xmlns:a16="http://schemas.microsoft.com/office/drawing/2014/main" id="{E7BE3FAD-4345-4765-8E4C-390EF39A507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24" name="Text Box 19">
          <a:extLst>
            <a:ext uri="{FF2B5EF4-FFF2-40B4-BE49-F238E27FC236}">
              <a16:creationId xmlns:a16="http://schemas.microsoft.com/office/drawing/2014/main" id="{A5D89C34-11F7-4D41-BEAA-AD2068FDD1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25" name="Text Box 16">
          <a:extLst>
            <a:ext uri="{FF2B5EF4-FFF2-40B4-BE49-F238E27FC236}">
              <a16:creationId xmlns:a16="http://schemas.microsoft.com/office/drawing/2014/main" id="{FC9102DC-6DF5-4108-BA24-274FDD0C19F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26" name="Text Box 17">
          <a:extLst>
            <a:ext uri="{FF2B5EF4-FFF2-40B4-BE49-F238E27FC236}">
              <a16:creationId xmlns:a16="http://schemas.microsoft.com/office/drawing/2014/main" id="{7BA6CBC5-BAD1-4062-AC91-7C128A564C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74</xdr:row>
      <xdr:rowOff>15875</xdr:rowOff>
    </xdr:from>
    <xdr:ext cx="95250" cy="171450"/>
    <xdr:sp macro="" textlink="">
      <xdr:nvSpPr>
        <xdr:cNvPr id="3527" name="Text Box 18">
          <a:extLst>
            <a:ext uri="{FF2B5EF4-FFF2-40B4-BE49-F238E27FC236}">
              <a16:creationId xmlns:a16="http://schemas.microsoft.com/office/drawing/2014/main" id="{CE064FA3-35CD-485A-8662-109EE049632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28" name="Text Box 16">
          <a:extLst>
            <a:ext uri="{FF2B5EF4-FFF2-40B4-BE49-F238E27FC236}">
              <a16:creationId xmlns:a16="http://schemas.microsoft.com/office/drawing/2014/main" id="{12C7920E-5CAF-40F1-87FA-4A7C17891D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29" name="Text Box 17">
          <a:extLst>
            <a:ext uri="{FF2B5EF4-FFF2-40B4-BE49-F238E27FC236}">
              <a16:creationId xmlns:a16="http://schemas.microsoft.com/office/drawing/2014/main" id="{03F74F72-FB4C-44DF-9F3B-26B32475480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30" name="Text Box 18">
          <a:extLst>
            <a:ext uri="{FF2B5EF4-FFF2-40B4-BE49-F238E27FC236}">
              <a16:creationId xmlns:a16="http://schemas.microsoft.com/office/drawing/2014/main" id="{04CEDFAE-62E1-4B77-B27D-65DBE870F0F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31" name="Text Box 19">
          <a:extLst>
            <a:ext uri="{FF2B5EF4-FFF2-40B4-BE49-F238E27FC236}">
              <a16:creationId xmlns:a16="http://schemas.microsoft.com/office/drawing/2014/main" id="{FC2EDA87-9566-4263-BA66-C9AB95F345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32" name="Text Box 16">
          <a:extLst>
            <a:ext uri="{FF2B5EF4-FFF2-40B4-BE49-F238E27FC236}">
              <a16:creationId xmlns:a16="http://schemas.microsoft.com/office/drawing/2014/main" id="{613972F3-EF88-478D-A0CC-3EED7C15C7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533" name="Text Box 15">
          <a:extLst>
            <a:ext uri="{FF2B5EF4-FFF2-40B4-BE49-F238E27FC236}">
              <a16:creationId xmlns:a16="http://schemas.microsoft.com/office/drawing/2014/main" id="{FE10198B-602A-4147-BF5A-ECA0C7C2E58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3534" name="Text Box 15">
          <a:extLst>
            <a:ext uri="{FF2B5EF4-FFF2-40B4-BE49-F238E27FC236}">
              <a16:creationId xmlns:a16="http://schemas.microsoft.com/office/drawing/2014/main" id="{CD4D91D9-2F00-4544-8DA3-D9BCCFEA816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3535" name="Text Box 15">
          <a:extLst>
            <a:ext uri="{FF2B5EF4-FFF2-40B4-BE49-F238E27FC236}">
              <a16:creationId xmlns:a16="http://schemas.microsoft.com/office/drawing/2014/main" id="{C73BC039-8D5C-4EE0-B505-1D762AF5B11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3536" name="Text Box 15">
          <a:extLst>
            <a:ext uri="{FF2B5EF4-FFF2-40B4-BE49-F238E27FC236}">
              <a16:creationId xmlns:a16="http://schemas.microsoft.com/office/drawing/2014/main" id="{04D4DC35-7AE2-452D-874B-9EDDC202238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3537" name="Text Box 15">
          <a:extLst>
            <a:ext uri="{FF2B5EF4-FFF2-40B4-BE49-F238E27FC236}">
              <a16:creationId xmlns:a16="http://schemas.microsoft.com/office/drawing/2014/main" id="{944063FC-BA2A-481F-8640-D1678763B8D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3538" name="Text Box 15">
          <a:extLst>
            <a:ext uri="{FF2B5EF4-FFF2-40B4-BE49-F238E27FC236}">
              <a16:creationId xmlns:a16="http://schemas.microsoft.com/office/drawing/2014/main" id="{A5A65E55-7471-4C0C-8270-D9D5F10A183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539" name="Text Box 15">
          <a:extLst>
            <a:ext uri="{FF2B5EF4-FFF2-40B4-BE49-F238E27FC236}">
              <a16:creationId xmlns:a16="http://schemas.microsoft.com/office/drawing/2014/main" id="{C1B9AAE1-47CA-4E79-AD3B-F8AFDFBFC67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40" name="Text Box 16">
          <a:extLst>
            <a:ext uri="{FF2B5EF4-FFF2-40B4-BE49-F238E27FC236}">
              <a16:creationId xmlns:a16="http://schemas.microsoft.com/office/drawing/2014/main" id="{A30388EC-DD2B-4ED7-B506-1A7D4AD7BEC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41" name="Text Box 17">
          <a:extLst>
            <a:ext uri="{FF2B5EF4-FFF2-40B4-BE49-F238E27FC236}">
              <a16:creationId xmlns:a16="http://schemas.microsoft.com/office/drawing/2014/main" id="{3EBB9B2C-3EDB-48E6-AF44-46DCDFE7E3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42" name="Text Box 18">
          <a:extLst>
            <a:ext uri="{FF2B5EF4-FFF2-40B4-BE49-F238E27FC236}">
              <a16:creationId xmlns:a16="http://schemas.microsoft.com/office/drawing/2014/main" id="{D6A3CC77-7B0F-4365-9703-BD061A84D7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43" name="Text Box 19">
          <a:extLst>
            <a:ext uri="{FF2B5EF4-FFF2-40B4-BE49-F238E27FC236}">
              <a16:creationId xmlns:a16="http://schemas.microsoft.com/office/drawing/2014/main" id="{6FBEE1CC-79B0-4318-B72A-9CA2C180437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44" name="Text Box 16">
          <a:extLst>
            <a:ext uri="{FF2B5EF4-FFF2-40B4-BE49-F238E27FC236}">
              <a16:creationId xmlns:a16="http://schemas.microsoft.com/office/drawing/2014/main" id="{421E6473-8986-455F-AA6E-B36DF9849E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45" name="Text Box 17">
          <a:extLst>
            <a:ext uri="{FF2B5EF4-FFF2-40B4-BE49-F238E27FC236}">
              <a16:creationId xmlns:a16="http://schemas.microsoft.com/office/drawing/2014/main" id="{ED216B11-9F37-4A68-B451-D3B85BA6DC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46" name="Text Box 18">
          <a:extLst>
            <a:ext uri="{FF2B5EF4-FFF2-40B4-BE49-F238E27FC236}">
              <a16:creationId xmlns:a16="http://schemas.microsoft.com/office/drawing/2014/main" id="{B1F512A4-2525-49BB-8EC1-901FE753A75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47" name="Text Box 19">
          <a:extLst>
            <a:ext uri="{FF2B5EF4-FFF2-40B4-BE49-F238E27FC236}">
              <a16:creationId xmlns:a16="http://schemas.microsoft.com/office/drawing/2014/main" id="{6C360260-AE8E-4354-96AA-8C663BEA2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48" name="Text Box 16">
          <a:extLst>
            <a:ext uri="{FF2B5EF4-FFF2-40B4-BE49-F238E27FC236}">
              <a16:creationId xmlns:a16="http://schemas.microsoft.com/office/drawing/2014/main" id="{DB10A4A6-5D51-4C5D-AA59-01F95AEB92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49" name="Text Box 17">
          <a:extLst>
            <a:ext uri="{FF2B5EF4-FFF2-40B4-BE49-F238E27FC236}">
              <a16:creationId xmlns:a16="http://schemas.microsoft.com/office/drawing/2014/main" id="{C58FC64A-865A-41E6-845B-83442139C1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50" name="Text Box 18">
          <a:extLst>
            <a:ext uri="{FF2B5EF4-FFF2-40B4-BE49-F238E27FC236}">
              <a16:creationId xmlns:a16="http://schemas.microsoft.com/office/drawing/2014/main" id="{3A427524-C7C7-43A0-AAC0-47CCB4DD6D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51" name="Text Box 19">
          <a:extLst>
            <a:ext uri="{FF2B5EF4-FFF2-40B4-BE49-F238E27FC236}">
              <a16:creationId xmlns:a16="http://schemas.microsoft.com/office/drawing/2014/main" id="{C9AB7BF1-32F9-4DA5-9528-AAB370F218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552" name="Text Box 15">
          <a:extLst>
            <a:ext uri="{FF2B5EF4-FFF2-40B4-BE49-F238E27FC236}">
              <a16:creationId xmlns:a16="http://schemas.microsoft.com/office/drawing/2014/main" id="{32034D56-FF4D-40C1-B65C-EA4AE617FF6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53" name="Text Box 16">
          <a:extLst>
            <a:ext uri="{FF2B5EF4-FFF2-40B4-BE49-F238E27FC236}">
              <a16:creationId xmlns:a16="http://schemas.microsoft.com/office/drawing/2014/main" id="{4CC04108-163E-47DE-940B-1667E55C8D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54" name="Text Box 17">
          <a:extLst>
            <a:ext uri="{FF2B5EF4-FFF2-40B4-BE49-F238E27FC236}">
              <a16:creationId xmlns:a16="http://schemas.microsoft.com/office/drawing/2014/main" id="{20C2C182-E1FB-4BB2-B359-4BFED65A80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55" name="Text Box 18">
          <a:extLst>
            <a:ext uri="{FF2B5EF4-FFF2-40B4-BE49-F238E27FC236}">
              <a16:creationId xmlns:a16="http://schemas.microsoft.com/office/drawing/2014/main" id="{769B1E21-9F22-4A2A-BE9D-5404665724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56" name="Text Box 19">
          <a:extLst>
            <a:ext uri="{FF2B5EF4-FFF2-40B4-BE49-F238E27FC236}">
              <a16:creationId xmlns:a16="http://schemas.microsoft.com/office/drawing/2014/main" id="{5EC0F49E-C256-47B2-A085-4FFAAC7395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57" name="Text Box 16">
          <a:extLst>
            <a:ext uri="{FF2B5EF4-FFF2-40B4-BE49-F238E27FC236}">
              <a16:creationId xmlns:a16="http://schemas.microsoft.com/office/drawing/2014/main" id="{2EF08F31-BFCA-4DEF-B6CE-7EEDA3ADAD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58" name="Text Box 17">
          <a:extLst>
            <a:ext uri="{FF2B5EF4-FFF2-40B4-BE49-F238E27FC236}">
              <a16:creationId xmlns:a16="http://schemas.microsoft.com/office/drawing/2014/main" id="{10E653EE-F856-437C-A4E4-3D65818C13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59" name="Text Box 18">
          <a:extLst>
            <a:ext uri="{FF2B5EF4-FFF2-40B4-BE49-F238E27FC236}">
              <a16:creationId xmlns:a16="http://schemas.microsoft.com/office/drawing/2014/main" id="{4CBDAD5C-1AB8-4517-BEF3-B319F9A7F9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0" name="Text Box 16">
          <a:extLst>
            <a:ext uri="{FF2B5EF4-FFF2-40B4-BE49-F238E27FC236}">
              <a16:creationId xmlns:a16="http://schemas.microsoft.com/office/drawing/2014/main" id="{F378BAA6-3CB4-4846-9579-19B7432C34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1" name="Text Box 17">
          <a:extLst>
            <a:ext uri="{FF2B5EF4-FFF2-40B4-BE49-F238E27FC236}">
              <a16:creationId xmlns:a16="http://schemas.microsoft.com/office/drawing/2014/main" id="{70C1357F-879C-4DF6-8147-9135DC775B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2" name="Text Box 18">
          <a:extLst>
            <a:ext uri="{FF2B5EF4-FFF2-40B4-BE49-F238E27FC236}">
              <a16:creationId xmlns:a16="http://schemas.microsoft.com/office/drawing/2014/main" id="{1A020FE0-1951-4CCD-B42D-EFFED3D84A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3" name="Text Box 19">
          <a:extLst>
            <a:ext uri="{FF2B5EF4-FFF2-40B4-BE49-F238E27FC236}">
              <a16:creationId xmlns:a16="http://schemas.microsoft.com/office/drawing/2014/main" id="{455279D5-EA5C-42D2-B5E0-3398B71AD5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4" name="Text Box 16">
          <a:extLst>
            <a:ext uri="{FF2B5EF4-FFF2-40B4-BE49-F238E27FC236}">
              <a16:creationId xmlns:a16="http://schemas.microsoft.com/office/drawing/2014/main" id="{A7F3DB2C-6C1A-4CE6-BE73-90EED48CB21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5" name="Text Box 17">
          <a:extLst>
            <a:ext uri="{FF2B5EF4-FFF2-40B4-BE49-F238E27FC236}">
              <a16:creationId xmlns:a16="http://schemas.microsoft.com/office/drawing/2014/main" id="{8357BF1B-ACEC-42B0-9C62-2E92155C4C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6" name="Text Box 18">
          <a:extLst>
            <a:ext uri="{FF2B5EF4-FFF2-40B4-BE49-F238E27FC236}">
              <a16:creationId xmlns:a16="http://schemas.microsoft.com/office/drawing/2014/main" id="{D0C1CD13-29A7-4DED-B6D7-F27EBAD4F1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7" name="Text Box 19">
          <a:extLst>
            <a:ext uri="{FF2B5EF4-FFF2-40B4-BE49-F238E27FC236}">
              <a16:creationId xmlns:a16="http://schemas.microsoft.com/office/drawing/2014/main" id="{43FEB7C7-62BC-4C4E-B515-EB2E227BC9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3568" name="Text Box 15">
          <a:extLst>
            <a:ext uri="{FF2B5EF4-FFF2-40B4-BE49-F238E27FC236}">
              <a16:creationId xmlns:a16="http://schemas.microsoft.com/office/drawing/2014/main" id="{C2588CEC-49EB-49D6-BE6E-AA6EB9E5ED02}"/>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3569" name="Text Box 15">
          <a:extLst>
            <a:ext uri="{FF2B5EF4-FFF2-40B4-BE49-F238E27FC236}">
              <a16:creationId xmlns:a16="http://schemas.microsoft.com/office/drawing/2014/main" id="{BDBD5253-9E1E-4B24-8B25-A253B5E6759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3570" name="Text Box 15">
          <a:extLst>
            <a:ext uri="{FF2B5EF4-FFF2-40B4-BE49-F238E27FC236}">
              <a16:creationId xmlns:a16="http://schemas.microsoft.com/office/drawing/2014/main" id="{E5E84C37-CE52-4C06-9F4A-A557E50466C4}"/>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3571" name="Text Box 15">
          <a:extLst>
            <a:ext uri="{FF2B5EF4-FFF2-40B4-BE49-F238E27FC236}">
              <a16:creationId xmlns:a16="http://schemas.microsoft.com/office/drawing/2014/main" id="{C8CBE7AD-827B-4789-8127-B38B9DA9C55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3572" name="Text Box 15">
          <a:extLst>
            <a:ext uri="{FF2B5EF4-FFF2-40B4-BE49-F238E27FC236}">
              <a16:creationId xmlns:a16="http://schemas.microsoft.com/office/drawing/2014/main" id="{F04E2C5D-4CCA-42B6-8B16-E2D513341D8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3573" name="Text Box 15">
          <a:extLst>
            <a:ext uri="{FF2B5EF4-FFF2-40B4-BE49-F238E27FC236}">
              <a16:creationId xmlns:a16="http://schemas.microsoft.com/office/drawing/2014/main" id="{1C0955A7-46A6-4A8F-AF7B-B264E25809F9}"/>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74" name="Text Box 16">
          <a:extLst>
            <a:ext uri="{FF2B5EF4-FFF2-40B4-BE49-F238E27FC236}">
              <a16:creationId xmlns:a16="http://schemas.microsoft.com/office/drawing/2014/main" id="{486FBDCC-F0FE-4CBE-8FED-428496C650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75" name="Text Box 17">
          <a:extLst>
            <a:ext uri="{FF2B5EF4-FFF2-40B4-BE49-F238E27FC236}">
              <a16:creationId xmlns:a16="http://schemas.microsoft.com/office/drawing/2014/main" id="{286247FA-F2FC-44FC-B417-BA93A4F6B51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76" name="Text Box 18">
          <a:extLst>
            <a:ext uri="{FF2B5EF4-FFF2-40B4-BE49-F238E27FC236}">
              <a16:creationId xmlns:a16="http://schemas.microsoft.com/office/drawing/2014/main" id="{39FCAB0A-BF9E-4D9B-9375-A550580B34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77" name="Text Box 19">
          <a:extLst>
            <a:ext uri="{FF2B5EF4-FFF2-40B4-BE49-F238E27FC236}">
              <a16:creationId xmlns:a16="http://schemas.microsoft.com/office/drawing/2014/main" id="{EA84B167-A734-4B6B-B55F-FBB428A4C6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78" name="Text Box 16">
          <a:extLst>
            <a:ext uri="{FF2B5EF4-FFF2-40B4-BE49-F238E27FC236}">
              <a16:creationId xmlns:a16="http://schemas.microsoft.com/office/drawing/2014/main" id="{7CD670FC-F6F8-49ED-A9BA-F92460E838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79" name="Text Box 17">
          <a:extLst>
            <a:ext uri="{FF2B5EF4-FFF2-40B4-BE49-F238E27FC236}">
              <a16:creationId xmlns:a16="http://schemas.microsoft.com/office/drawing/2014/main" id="{A932C024-9198-49AB-B7B6-3C9731348A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80" name="Text Box 18">
          <a:extLst>
            <a:ext uri="{FF2B5EF4-FFF2-40B4-BE49-F238E27FC236}">
              <a16:creationId xmlns:a16="http://schemas.microsoft.com/office/drawing/2014/main" id="{8A906B51-856D-4DA1-AB0C-3273FDC1A3A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81" name="Text Box 19">
          <a:extLst>
            <a:ext uri="{FF2B5EF4-FFF2-40B4-BE49-F238E27FC236}">
              <a16:creationId xmlns:a16="http://schemas.microsoft.com/office/drawing/2014/main" id="{B7FBFBA9-BCDF-4A1C-9200-FA41A6688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82" name="Text Box 16">
          <a:extLst>
            <a:ext uri="{FF2B5EF4-FFF2-40B4-BE49-F238E27FC236}">
              <a16:creationId xmlns:a16="http://schemas.microsoft.com/office/drawing/2014/main" id="{3CD17A2B-3FD8-4F75-9996-402B2CE0BA8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83" name="Text Box 17">
          <a:extLst>
            <a:ext uri="{FF2B5EF4-FFF2-40B4-BE49-F238E27FC236}">
              <a16:creationId xmlns:a16="http://schemas.microsoft.com/office/drawing/2014/main" id="{ED0BB329-3B28-41C8-BA2A-313937BA4D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84" name="Text Box 18">
          <a:extLst>
            <a:ext uri="{FF2B5EF4-FFF2-40B4-BE49-F238E27FC236}">
              <a16:creationId xmlns:a16="http://schemas.microsoft.com/office/drawing/2014/main" id="{B523706A-AA5A-4A51-9367-B64E52B1F0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85" name="Text Box 19">
          <a:extLst>
            <a:ext uri="{FF2B5EF4-FFF2-40B4-BE49-F238E27FC236}">
              <a16:creationId xmlns:a16="http://schemas.microsoft.com/office/drawing/2014/main" id="{FF0B96B8-4716-4826-9F85-7E9DEB5B77F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586" name="Text Box 15">
          <a:extLst>
            <a:ext uri="{FF2B5EF4-FFF2-40B4-BE49-F238E27FC236}">
              <a16:creationId xmlns:a16="http://schemas.microsoft.com/office/drawing/2014/main" id="{FA28056D-52E2-454D-9AF6-10EEB3DBCD5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87" name="Text Box 16">
          <a:extLst>
            <a:ext uri="{FF2B5EF4-FFF2-40B4-BE49-F238E27FC236}">
              <a16:creationId xmlns:a16="http://schemas.microsoft.com/office/drawing/2014/main" id="{2FCE7B03-2AEE-4297-A72A-E5A46A08CF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88" name="Text Box 17">
          <a:extLst>
            <a:ext uri="{FF2B5EF4-FFF2-40B4-BE49-F238E27FC236}">
              <a16:creationId xmlns:a16="http://schemas.microsoft.com/office/drawing/2014/main" id="{DFF415FC-B144-4DD1-AC26-41A51D90C1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89" name="Text Box 18">
          <a:extLst>
            <a:ext uri="{FF2B5EF4-FFF2-40B4-BE49-F238E27FC236}">
              <a16:creationId xmlns:a16="http://schemas.microsoft.com/office/drawing/2014/main" id="{0C7D77BC-87E2-4A0F-9D56-B4EB544D7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90" name="Text Box 19">
          <a:extLst>
            <a:ext uri="{FF2B5EF4-FFF2-40B4-BE49-F238E27FC236}">
              <a16:creationId xmlns:a16="http://schemas.microsoft.com/office/drawing/2014/main" id="{A7AA9A43-893F-4696-B30E-96FE4B0281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3591" name="Text Box 15">
          <a:extLst>
            <a:ext uri="{FF2B5EF4-FFF2-40B4-BE49-F238E27FC236}">
              <a16:creationId xmlns:a16="http://schemas.microsoft.com/office/drawing/2014/main" id="{1722ACEA-2718-409C-93CC-55B52172C79B}"/>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92" name="Text Box 16">
          <a:extLst>
            <a:ext uri="{FF2B5EF4-FFF2-40B4-BE49-F238E27FC236}">
              <a16:creationId xmlns:a16="http://schemas.microsoft.com/office/drawing/2014/main" id="{0D32999A-08F7-4B5B-98F9-250E6736B26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93" name="Text Box 17">
          <a:extLst>
            <a:ext uri="{FF2B5EF4-FFF2-40B4-BE49-F238E27FC236}">
              <a16:creationId xmlns:a16="http://schemas.microsoft.com/office/drawing/2014/main" id="{E0B64675-9C05-4589-9298-1A1DF34CD02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94" name="Text Box 18">
          <a:extLst>
            <a:ext uri="{FF2B5EF4-FFF2-40B4-BE49-F238E27FC236}">
              <a16:creationId xmlns:a16="http://schemas.microsoft.com/office/drawing/2014/main" id="{975FE0F5-037F-46DC-BFAE-EF63DFE08B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5" name="Text Box 16">
          <a:extLst>
            <a:ext uri="{FF2B5EF4-FFF2-40B4-BE49-F238E27FC236}">
              <a16:creationId xmlns:a16="http://schemas.microsoft.com/office/drawing/2014/main" id="{1E01E593-E770-4979-A8E2-8658B4C12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6" name="Text Box 17">
          <a:extLst>
            <a:ext uri="{FF2B5EF4-FFF2-40B4-BE49-F238E27FC236}">
              <a16:creationId xmlns:a16="http://schemas.microsoft.com/office/drawing/2014/main" id="{FFDEF9F0-F503-4B64-B6A2-1ABC3644DF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7" name="Text Box 18">
          <a:extLst>
            <a:ext uri="{FF2B5EF4-FFF2-40B4-BE49-F238E27FC236}">
              <a16:creationId xmlns:a16="http://schemas.microsoft.com/office/drawing/2014/main" id="{F341ABDF-D7AC-4663-B6AF-28E0D59131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8" name="Text Box 19">
          <a:extLst>
            <a:ext uri="{FF2B5EF4-FFF2-40B4-BE49-F238E27FC236}">
              <a16:creationId xmlns:a16="http://schemas.microsoft.com/office/drawing/2014/main" id="{FEC0916E-CEAF-42D3-B5CB-9CFF4DC01FC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9" name="Text Box 16">
          <a:extLst>
            <a:ext uri="{FF2B5EF4-FFF2-40B4-BE49-F238E27FC236}">
              <a16:creationId xmlns:a16="http://schemas.microsoft.com/office/drawing/2014/main" id="{E5097E41-A511-45CB-98BC-DAF76D4A74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00" name="Text Box 17">
          <a:extLst>
            <a:ext uri="{FF2B5EF4-FFF2-40B4-BE49-F238E27FC236}">
              <a16:creationId xmlns:a16="http://schemas.microsoft.com/office/drawing/2014/main" id="{B93DE011-EBD7-41D6-8BFD-08DEA7CD40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01" name="Text Box 18">
          <a:extLst>
            <a:ext uri="{FF2B5EF4-FFF2-40B4-BE49-F238E27FC236}">
              <a16:creationId xmlns:a16="http://schemas.microsoft.com/office/drawing/2014/main" id="{C62914AB-592E-4A61-BF23-EBE416C9B6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602" name="Text Box 15">
          <a:extLst>
            <a:ext uri="{FF2B5EF4-FFF2-40B4-BE49-F238E27FC236}">
              <a16:creationId xmlns:a16="http://schemas.microsoft.com/office/drawing/2014/main" id="{4F79D870-D328-4554-9411-A7372AAF4B3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03" name="Text Box 16">
          <a:extLst>
            <a:ext uri="{FF2B5EF4-FFF2-40B4-BE49-F238E27FC236}">
              <a16:creationId xmlns:a16="http://schemas.microsoft.com/office/drawing/2014/main" id="{63860D7C-E3EB-45FE-AD60-89B8967643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04" name="Text Box 17">
          <a:extLst>
            <a:ext uri="{FF2B5EF4-FFF2-40B4-BE49-F238E27FC236}">
              <a16:creationId xmlns:a16="http://schemas.microsoft.com/office/drawing/2014/main" id="{3FA5446E-AE9C-4FFA-82B0-9E7405A99C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05" name="Text Box 18">
          <a:extLst>
            <a:ext uri="{FF2B5EF4-FFF2-40B4-BE49-F238E27FC236}">
              <a16:creationId xmlns:a16="http://schemas.microsoft.com/office/drawing/2014/main" id="{EC3F2966-A4DB-4473-BF5C-5376E0B173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06" name="Text Box 19">
          <a:extLst>
            <a:ext uri="{FF2B5EF4-FFF2-40B4-BE49-F238E27FC236}">
              <a16:creationId xmlns:a16="http://schemas.microsoft.com/office/drawing/2014/main" id="{2687EB90-5BCB-42F5-B388-15D17D7A3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07" name="Text Box 16">
          <a:extLst>
            <a:ext uri="{FF2B5EF4-FFF2-40B4-BE49-F238E27FC236}">
              <a16:creationId xmlns:a16="http://schemas.microsoft.com/office/drawing/2014/main" id="{29A9803F-45B7-480C-BD02-75D3AC4FF28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08" name="Text Box 17">
          <a:extLst>
            <a:ext uri="{FF2B5EF4-FFF2-40B4-BE49-F238E27FC236}">
              <a16:creationId xmlns:a16="http://schemas.microsoft.com/office/drawing/2014/main" id="{307DB1A5-97DA-4190-AA97-5D94D2C08F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09" name="Text Box 18">
          <a:extLst>
            <a:ext uri="{FF2B5EF4-FFF2-40B4-BE49-F238E27FC236}">
              <a16:creationId xmlns:a16="http://schemas.microsoft.com/office/drawing/2014/main" id="{09F80A66-3540-420B-89E6-A7CCD37EDA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10" name="Text Box 19">
          <a:extLst>
            <a:ext uri="{FF2B5EF4-FFF2-40B4-BE49-F238E27FC236}">
              <a16:creationId xmlns:a16="http://schemas.microsoft.com/office/drawing/2014/main" id="{B0DFDA14-4496-4430-8479-1976331210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611" name="Text Box 16">
          <a:extLst>
            <a:ext uri="{FF2B5EF4-FFF2-40B4-BE49-F238E27FC236}">
              <a16:creationId xmlns:a16="http://schemas.microsoft.com/office/drawing/2014/main" id="{2BE3680E-F409-48DB-A237-2F29BE49B1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612" name="Text Box 17">
          <a:extLst>
            <a:ext uri="{FF2B5EF4-FFF2-40B4-BE49-F238E27FC236}">
              <a16:creationId xmlns:a16="http://schemas.microsoft.com/office/drawing/2014/main" id="{ECE479EC-E35D-4236-8CF2-461BA9BDEB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613" name="Text Box 18">
          <a:extLst>
            <a:ext uri="{FF2B5EF4-FFF2-40B4-BE49-F238E27FC236}">
              <a16:creationId xmlns:a16="http://schemas.microsoft.com/office/drawing/2014/main" id="{39DCE25F-BA87-44EE-9A19-83F5EE76B40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614" name="Text Box 19">
          <a:extLst>
            <a:ext uri="{FF2B5EF4-FFF2-40B4-BE49-F238E27FC236}">
              <a16:creationId xmlns:a16="http://schemas.microsoft.com/office/drawing/2014/main" id="{68BEE237-4EE0-4492-AAC6-8F19AB4FF75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615" name="Text Box 15">
          <a:extLst>
            <a:ext uri="{FF2B5EF4-FFF2-40B4-BE49-F238E27FC236}">
              <a16:creationId xmlns:a16="http://schemas.microsoft.com/office/drawing/2014/main" id="{5A79E870-9224-4C8F-92EA-F1182C3BEB3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16" name="Text Box 16">
          <a:extLst>
            <a:ext uri="{FF2B5EF4-FFF2-40B4-BE49-F238E27FC236}">
              <a16:creationId xmlns:a16="http://schemas.microsoft.com/office/drawing/2014/main" id="{5C92B256-B969-43BD-9817-D0C722906A9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17" name="Text Box 17">
          <a:extLst>
            <a:ext uri="{FF2B5EF4-FFF2-40B4-BE49-F238E27FC236}">
              <a16:creationId xmlns:a16="http://schemas.microsoft.com/office/drawing/2014/main" id="{CF455158-A664-4690-82D9-A05D4D15CC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18" name="Text Box 18">
          <a:extLst>
            <a:ext uri="{FF2B5EF4-FFF2-40B4-BE49-F238E27FC236}">
              <a16:creationId xmlns:a16="http://schemas.microsoft.com/office/drawing/2014/main" id="{C3DAD25A-4BB4-4B12-946A-BC0D9694628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19" name="Text Box 19">
          <a:extLst>
            <a:ext uri="{FF2B5EF4-FFF2-40B4-BE49-F238E27FC236}">
              <a16:creationId xmlns:a16="http://schemas.microsoft.com/office/drawing/2014/main" id="{08FD0E1C-8069-4B9A-BFC5-422E330417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20" name="Text Box 16">
          <a:extLst>
            <a:ext uri="{FF2B5EF4-FFF2-40B4-BE49-F238E27FC236}">
              <a16:creationId xmlns:a16="http://schemas.microsoft.com/office/drawing/2014/main" id="{30AFA254-DF0C-4164-9C25-0EA357E8103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21" name="Text Box 17">
          <a:extLst>
            <a:ext uri="{FF2B5EF4-FFF2-40B4-BE49-F238E27FC236}">
              <a16:creationId xmlns:a16="http://schemas.microsoft.com/office/drawing/2014/main" id="{2D3870CC-70A9-4D5B-BB01-EEA08C9BA03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78</xdr:row>
      <xdr:rowOff>15875</xdr:rowOff>
    </xdr:from>
    <xdr:ext cx="95250" cy="171450"/>
    <xdr:sp macro="" textlink="">
      <xdr:nvSpPr>
        <xdr:cNvPr id="3622" name="Text Box 18">
          <a:extLst>
            <a:ext uri="{FF2B5EF4-FFF2-40B4-BE49-F238E27FC236}">
              <a16:creationId xmlns:a16="http://schemas.microsoft.com/office/drawing/2014/main" id="{4F6524C7-340E-402B-B94E-1DA70738052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3" name="Text Box 16">
          <a:extLst>
            <a:ext uri="{FF2B5EF4-FFF2-40B4-BE49-F238E27FC236}">
              <a16:creationId xmlns:a16="http://schemas.microsoft.com/office/drawing/2014/main" id="{2C3103A6-0590-4BE3-9635-ACAA9C1BB1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4" name="Text Box 17">
          <a:extLst>
            <a:ext uri="{FF2B5EF4-FFF2-40B4-BE49-F238E27FC236}">
              <a16:creationId xmlns:a16="http://schemas.microsoft.com/office/drawing/2014/main" id="{3DC8B1C9-1C51-4391-A41A-F7C4D16F39F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5" name="Text Box 18">
          <a:extLst>
            <a:ext uri="{FF2B5EF4-FFF2-40B4-BE49-F238E27FC236}">
              <a16:creationId xmlns:a16="http://schemas.microsoft.com/office/drawing/2014/main" id="{079296A3-5B9C-4C30-B549-DD7758F24DD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6" name="Text Box 19">
          <a:extLst>
            <a:ext uri="{FF2B5EF4-FFF2-40B4-BE49-F238E27FC236}">
              <a16:creationId xmlns:a16="http://schemas.microsoft.com/office/drawing/2014/main" id="{36BBBC0F-86FD-42CC-BB00-1999FAA7FF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7" name="Text Box 16">
          <a:extLst>
            <a:ext uri="{FF2B5EF4-FFF2-40B4-BE49-F238E27FC236}">
              <a16:creationId xmlns:a16="http://schemas.microsoft.com/office/drawing/2014/main" id="{8E41154C-3DBA-425D-9306-0E54B66952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628" name="Text Box 15">
          <a:extLst>
            <a:ext uri="{FF2B5EF4-FFF2-40B4-BE49-F238E27FC236}">
              <a16:creationId xmlns:a16="http://schemas.microsoft.com/office/drawing/2014/main" id="{FF85B293-D715-46A6-9D90-7A1CD41D85D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3629" name="Text Box 15">
          <a:extLst>
            <a:ext uri="{FF2B5EF4-FFF2-40B4-BE49-F238E27FC236}">
              <a16:creationId xmlns:a16="http://schemas.microsoft.com/office/drawing/2014/main" id="{3DF02B28-A9C3-4874-8958-7BF9B1FABBC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630" name="Text Box 15">
          <a:extLst>
            <a:ext uri="{FF2B5EF4-FFF2-40B4-BE49-F238E27FC236}">
              <a16:creationId xmlns:a16="http://schemas.microsoft.com/office/drawing/2014/main" id="{0D1FCBBC-07C2-41EC-9CBF-E1C8F70523F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504825</xdr:rowOff>
    </xdr:from>
    <xdr:ext cx="95250" cy="442269"/>
    <xdr:sp macro="" textlink="">
      <xdr:nvSpPr>
        <xdr:cNvPr id="3631" name="Text Box 15">
          <a:extLst>
            <a:ext uri="{FF2B5EF4-FFF2-40B4-BE49-F238E27FC236}">
              <a16:creationId xmlns:a16="http://schemas.microsoft.com/office/drawing/2014/main" id="{4B9676BD-5651-42B4-9A87-B8806582ED1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632" name="Text Box 15">
          <a:extLst>
            <a:ext uri="{FF2B5EF4-FFF2-40B4-BE49-F238E27FC236}">
              <a16:creationId xmlns:a16="http://schemas.microsoft.com/office/drawing/2014/main" id="{FBBCAFAC-C760-446E-A241-3C35C1D44F7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633" name="Text Box 15">
          <a:extLst>
            <a:ext uri="{FF2B5EF4-FFF2-40B4-BE49-F238E27FC236}">
              <a16:creationId xmlns:a16="http://schemas.microsoft.com/office/drawing/2014/main" id="{427331DF-FDEE-43D3-9806-BDE7E073477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634" name="Text Box 15">
          <a:extLst>
            <a:ext uri="{FF2B5EF4-FFF2-40B4-BE49-F238E27FC236}">
              <a16:creationId xmlns:a16="http://schemas.microsoft.com/office/drawing/2014/main" id="{FB8E963C-95A7-4B50-A7F5-F75E2D1970A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35" name="Text Box 16">
          <a:extLst>
            <a:ext uri="{FF2B5EF4-FFF2-40B4-BE49-F238E27FC236}">
              <a16:creationId xmlns:a16="http://schemas.microsoft.com/office/drawing/2014/main" id="{F900D0DB-EB91-4C6B-86AC-9C9FF82EA3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36" name="Text Box 17">
          <a:extLst>
            <a:ext uri="{FF2B5EF4-FFF2-40B4-BE49-F238E27FC236}">
              <a16:creationId xmlns:a16="http://schemas.microsoft.com/office/drawing/2014/main" id="{FD7352F7-CF25-400A-A595-8F9969E0C8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37" name="Text Box 18">
          <a:extLst>
            <a:ext uri="{FF2B5EF4-FFF2-40B4-BE49-F238E27FC236}">
              <a16:creationId xmlns:a16="http://schemas.microsoft.com/office/drawing/2014/main" id="{97F46CF8-C110-4F93-BC47-DC89D2DBB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38" name="Text Box 19">
          <a:extLst>
            <a:ext uri="{FF2B5EF4-FFF2-40B4-BE49-F238E27FC236}">
              <a16:creationId xmlns:a16="http://schemas.microsoft.com/office/drawing/2014/main" id="{D80A1271-B139-4FFA-9154-7D559A1784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39" name="Text Box 16">
          <a:extLst>
            <a:ext uri="{FF2B5EF4-FFF2-40B4-BE49-F238E27FC236}">
              <a16:creationId xmlns:a16="http://schemas.microsoft.com/office/drawing/2014/main" id="{0DC94906-B1BC-438D-9C93-A4BA7FD1E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40" name="Text Box 17">
          <a:extLst>
            <a:ext uri="{FF2B5EF4-FFF2-40B4-BE49-F238E27FC236}">
              <a16:creationId xmlns:a16="http://schemas.microsoft.com/office/drawing/2014/main" id="{0C4F27FD-ABF7-4DDC-9B8B-B61CBFE02F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41" name="Text Box 18">
          <a:extLst>
            <a:ext uri="{FF2B5EF4-FFF2-40B4-BE49-F238E27FC236}">
              <a16:creationId xmlns:a16="http://schemas.microsoft.com/office/drawing/2014/main" id="{74EB4BDA-EED0-4C21-932D-27A132A8E2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42" name="Text Box 19">
          <a:extLst>
            <a:ext uri="{FF2B5EF4-FFF2-40B4-BE49-F238E27FC236}">
              <a16:creationId xmlns:a16="http://schemas.microsoft.com/office/drawing/2014/main" id="{DC4BD373-4303-4FD0-8C82-AAD21674C14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43" name="Text Box 16">
          <a:extLst>
            <a:ext uri="{FF2B5EF4-FFF2-40B4-BE49-F238E27FC236}">
              <a16:creationId xmlns:a16="http://schemas.microsoft.com/office/drawing/2014/main" id="{A5595741-03C3-4655-AFB8-812640E3145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44" name="Text Box 17">
          <a:extLst>
            <a:ext uri="{FF2B5EF4-FFF2-40B4-BE49-F238E27FC236}">
              <a16:creationId xmlns:a16="http://schemas.microsoft.com/office/drawing/2014/main" id="{F93B0888-6FBE-4B25-B213-7C8E3C963C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45" name="Text Box 18">
          <a:extLst>
            <a:ext uri="{FF2B5EF4-FFF2-40B4-BE49-F238E27FC236}">
              <a16:creationId xmlns:a16="http://schemas.microsoft.com/office/drawing/2014/main" id="{E96FBD13-C46F-4D76-B5F7-521928ED5E3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46" name="Text Box 19">
          <a:extLst>
            <a:ext uri="{FF2B5EF4-FFF2-40B4-BE49-F238E27FC236}">
              <a16:creationId xmlns:a16="http://schemas.microsoft.com/office/drawing/2014/main" id="{AB241C3D-9243-488F-BC33-2164F200C24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647" name="Text Box 15">
          <a:extLst>
            <a:ext uri="{FF2B5EF4-FFF2-40B4-BE49-F238E27FC236}">
              <a16:creationId xmlns:a16="http://schemas.microsoft.com/office/drawing/2014/main" id="{69B0F1EC-C48E-41C2-AEF5-A4F021CC53F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48" name="Text Box 16">
          <a:extLst>
            <a:ext uri="{FF2B5EF4-FFF2-40B4-BE49-F238E27FC236}">
              <a16:creationId xmlns:a16="http://schemas.microsoft.com/office/drawing/2014/main" id="{EBA18EEB-F3EE-45DB-9B5C-DF498E7D5A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49" name="Text Box 17">
          <a:extLst>
            <a:ext uri="{FF2B5EF4-FFF2-40B4-BE49-F238E27FC236}">
              <a16:creationId xmlns:a16="http://schemas.microsoft.com/office/drawing/2014/main" id="{0A425F12-C061-49CD-964D-038BCF470E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50" name="Text Box 18">
          <a:extLst>
            <a:ext uri="{FF2B5EF4-FFF2-40B4-BE49-F238E27FC236}">
              <a16:creationId xmlns:a16="http://schemas.microsoft.com/office/drawing/2014/main" id="{32D04962-64E7-4986-B76E-4D37DEA551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51" name="Text Box 19">
          <a:extLst>
            <a:ext uri="{FF2B5EF4-FFF2-40B4-BE49-F238E27FC236}">
              <a16:creationId xmlns:a16="http://schemas.microsoft.com/office/drawing/2014/main" id="{D21EAB7D-E272-4A0C-85F6-1BA339FFE8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52" name="Text Box 16">
          <a:extLst>
            <a:ext uri="{FF2B5EF4-FFF2-40B4-BE49-F238E27FC236}">
              <a16:creationId xmlns:a16="http://schemas.microsoft.com/office/drawing/2014/main" id="{81022FA5-2F57-4314-949B-055BFB59DC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53" name="Text Box 17">
          <a:extLst>
            <a:ext uri="{FF2B5EF4-FFF2-40B4-BE49-F238E27FC236}">
              <a16:creationId xmlns:a16="http://schemas.microsoft.com/office/drawing/2014/main" id="{90098041-C2B0-49E7-9549-74A82A55A1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54" name="Text Box 18">
          <a:extLst>
            <a:ext uri="{FF2B5EF4-FFF2-40B4-BE49-F238E27FC236}">
              <a16:creationId xmlns:a16="http://schemas.microsoft.com/office/drawing/2014/main" id="{B95E9BD1-811E-4AC1-9167-A84350DB5A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5" name="Text Box 16">
          <a:extLst>
            <a:ext uri="{FF2B5EF4-FFF2-40B4-BE49-F238E27FC236}">
              <a16:creationId xmlns:a16="http://schemas.microsoft.com/office/drawing/2014/main" id="{8A588660-DD99-4BBF-9521-5D60EB30AC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6" name="Text Box 17">
          <a:extLst>
            <a:ext uri="{FF2B5EF4-FFF2-40B4-BE49-F238E27FC236}">
              <a16:creationId xmlns:a16="http://schemas.microsoft.com/office/drawing/2014/main" id="{6397A2ED-7FF9-400C-97C6-40A742C3E55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7" name="Text Box 18">
          <a:extLst>
            <a:ext uri="{FF2B5EF4-FFF2-40B4-BE49-F238E27FC236}">
              <a16:creationId xmlns:a16="http://schemas.microsoft.com/office/drawing/2014/main" id="{06657734-66EA-40F8-B2D8-2AEAD9CA72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8" name="Text Box 19">
          <a:extLst>
            <a:ext uri="{FF2B5EF4-FFF2-40B4-BE49-F238E27FC236}">
              <a16:creationId xmlns:a16="http://schemas.microsoft.com/office/drawing/2014/main" id="{31189102-0DA7-4439-A008-7B484929C8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9" name="Text Box 16">
          <a:extLst>
            <a:ext uri="{FF2B5EF4-FFF2-40B4-BE49-F238E27FC236}">
              <a16:creationId xmlns:a16="http://schemas.microsoft.com/office/drawing/2014/main" id="{46828BC4-0794-47E8-B7A8-5A5F822709E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60" name="Text Box 17">
          <a:extLst>
            <a:ext uri="{FF2B5EF4-FFF2-40B4-BE49-F238E27FC236}">
              <a16:creationId xmlns:a16="http://schemas.microsoft.com/office/drawing/2014/main" id="{B49DEA6C-6EA7-472A-B07E-67254E5125C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61" name="Text Box 18">
          <a:extLst>
            <a:ext uri="{FF2B5EF4-FFF2-40B4-BE49-F238E27FC236}">
              <a16:creationId xmlns:a16="http://schemas.microsoft.com/office/drawing/2014/main" id="{51F8B508-B7CC-410F-9B63-CD2850AE6B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62" name="Text Box 19">
          <a:extLst>
            <a:ext uri="{FF2B5EF4-FFF2-40B4-BE49-F238E27FC236}">
              <a16:creationId xmlns:a16="http://schemas.microsoft.com/office/drawing/2014/main" id="{CBB1B127-FFBE-42D7-B30D-952BB2F4FA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3663" name="Text Box 15">
          <a:extLst>
            <a:ext uri="{FF2B5EF4-FFF2-40B4-BE49-F238E27FC236}">
              <a16:creationId xmlns:a16="http://schemas.microsoft.com/office/drawing/2014/main" id="{35AAA6ED-23B7-42B6-91EE-FCFBEBA469E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664" name="Text Box 15">
          <a:extLst>
            <a:ext uri="{FF2B5EF4-FFF2-40B4-BE49-F238E27FC236}">
              <a16:creationId xmlns:a16="http://schemas.microsoft.com/office/drawing/2014/main" id="{497FA8B3-E1D9-4CA6-AB28-43A39E25297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504825</xdr:rowOff>
    </xdr:from>
    <xdr:ext cx="95250" cy="442269"/>
    <xdr:sp macro="" textlink="">
      <xdr:nvSpPr>
        <xdr:cNvPr id="3665" name="Text Box 15">
          <a:extLst>
            <a:ext uri="{FF2B5EF4-FFF2-40B4-BE49-F238E27FC236}">
              <a16:creationId xmlns:a16="http://schemas.microsoft.com/office/drawing/2014/main" id="{04F46F4E-E6B6-4188-9CEC-834F581505A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666" name="Text Box 15">
          <a:extLst>
            <a:ext uri="{FF2B5EF4-FFF2-40B4-BE49-F238E27FC236}">
              <a16:creationId xmlns:a16="http://schemas.microsoft.com/office/drawing/2014/main" id="{FE0B1C50-3CD3-48EB-A04E-479EAF7E790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667" name="Text Box 15">
          <a:extLst>
            <a:ext uri="{FF2B5EF4-FFF2-40B4-BE49-F238E27FC236}">
              <a16:creationId xmlns:a16="http://schemas.microsoft.com/office/drawing/2014/main" id="{87BC4244-9A14-420C-9099-8C89149AABC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213632"/>
    <xdr:sp macro="" textlink="">
      <xdr:nvSpPr>
        <xdr:cNvPr id="3668" name="Text Box 15">
          <a:extLst>
            <a:ext uri="{FF2B5EF4-FFF2-40B4-BE49-F238E27FC236}">
              <a16:creationId xmlns:a16="http://schemas.microsoft.com/office/drawing/2014/main" id="{6EBCB829-E5C4-4607-B4B0-41E8AC2A01BA}"/>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69" name="Text Box 16">
          <a:extLst>
            <a:ext uri="{FF2B5EF4-FFF2-40B4-BE49-F238E27FC236}">
              <a16:creationId xmlns:a16="http://schemas.microsoft.com/office/drawing/2014/main" id="{A10D6257-CF64-4317-A5B0-EA60150CF5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70" name="Text Box 17">
          <a:extLst>
            <a:ext uri="{FF2B5EF4-FFF2-40B4-BE49-F238E27FC236}">
              <a16:creationId xmlns:a16="http://schemas.microsoft.com/office/drawing/2014/main" id="{DB9F4C35-1122-48A4-BDE8-E7EF9F6B5C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71" name="Text Box 18">
          <a:extLst>
            <a:ext uri="{FF2B5EF4-FFF2-40B4-BE49-F238E27FC236}">
              <a16:creationId xmlns:a16="http://schemas.microsoft.com/office/drawing/2014/main" id="{19C31CCE-3E68-4F60-A986-28C13907FD9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72" name="Text Box 19">
          <a:extLst>
            <a:ext uri="{FF2B5EF4-FFF2-40B4-BE49-F238E27FC236}">
              <a16:creationId xmlns:a16="http://schemas.microsoft.com/office/drawing/2014/main" id="{D2919EF1-2410-472E-AE46-04EFF3CD2F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73" name="Text Box 16">
          <a:extLst>
            <a:ext uri="{FF2B5EF4-FFF2-40B4-BE49-F238E27FC236}">
              <a16:creationId xmlns:a16="http://schemas.microsoft.com/office/drawing/2014/main" id="{19F8B381-7871-44E2-8FD1-2A8206F3D1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74" name="Text Box 17">
          <a:extLst>
            <a:ext uri="{FF2B5EF4-FFF2-40B4-BE49-F238E27FC236}">
              <a16:creationId xmlns:a16="http://schemas.microsoft.com/office/drawing/2014/main" id="{89FEA489-855A-4864-AE59-8CF024E2D2F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75" name="Text Box 18">
          <a:extLst>
            <a:ext uri="{FF2B5EF4-FFF2-40B4-BE49-F238E27FC236}">
              <a16:creationId xmlns:a16="http://schemas.microsoft.com/office/drawing/2014/main" id="{09A9C255-A094-4645-987F-C291330B16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76" name="Text Box 19">
          <a:extLst>
            <a:ext uri="{FF2B5EF4-FFF2-40B4-BE49-F238E27FC236}">
              <a16:creationId xmlns:a16="http://schemas.microsoft.com/office/drawing/2014/main" id="{AC98172A-9CB6-4E58-B383-BFC795AE18C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77" name="Text Box 16">
          <a:extLst>
            <a:ext uri="{FF2B5EF4-FFF2-40B4-BE49-F238E27FC236}">
              <a16:creationId xmlns:a16="http://schemas.microsoft.com/office/drawing/2014/main" id="{08CEF1DA-4C81-42E2-A2C7-095E69FD597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78" name="Text Box 17">
          <a:extLst>
            <a:ext uri="{FF2B5EF4-FFF2-40B4-BE49-F238E27FC236}">
              <a16:creationId xmlns:a16="http://schemas.microsoft.com/office/drawing/2014/main" id="{A52EB232-4467-4532-BE0C-893F2EF6E12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79" name="Text Box 18">
          <a:extLst>
            <a:ext uri="{FF2B5EF4-FFF2-40B4-BE49-F238E27FC236}">
              <a16:creationId xmlns:a16="http://schemas.microsoft.com/office/drawing/2014/main" id="{7AF3F503-C702-491B-9CA5-C90FD85592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80" name="Text Box 19">
          <a:extLst>
            <a:ext uri="{FF2B5EF4-FFF2-40B4-BE49-F238E27FC236}">
              <a16:creationId xmlns:a16="http://schemas.microsoft.com/office/drawing/2014/main" id="{CD919286-6287-4EAC-9BA5-79F392F3648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681" name="Text Box 15">
          <a:extLst>
            <a:ext uri="{FF2B5EF4-FFF2-40B4-BE49-F238E27FC236}">
              <a16:creationId xmlns:a16="http://schemas.microsoft.com/office/drawing/2014/main" id="{FE304132-9FDC-4BD4-BCF4-D367BFC7C2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82" name="Text Box 16">
          <a:extLst>
            <a:ext uri="{FF2B5EF4-FFF2-40B4-BE49-F238E27FC236}">
              <a16:creationId xmlns:a16="http://schemas.microsoft.com/office/drawing/2014/main" id="{EB7622F5-0A2A-4E10-970E-7FA7DFA95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83" name="Text Box 17">
          <a:extLst>
            <a:ext uri="{FF2B5EF4-FFF2-40B4-BE49-F238E27FC236}">
              <a16:creationId xmlns:a16="http://schemas.microsoft.com/office/drawing/2014/main" id="{84C33DEB-010C-4BBF-A0D3-757C53550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84" name="Text Box 18">
          <a:extLst>
            <a:ext uri="{FF2B5EF4-FFF2-40B4-BE49-F238E27FC236}">
              <a16:creationId xmlns:a16="http://schemas.microsoft.com/office/drawing/2014/main" id="{19BD7B72-941C-407C-9701-8B1888FB13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85" name="Text Box 19">
          <a:extLst>
            <a:ext uri="{FF2B5EF4-FFF2-40B4-BE49-F238E27FC236}">
              <a16:creationId xmlns:a16="http://schemas.microsoft.com/office/drawing/2014/main" id="{0F6CE62D-95DD-449F-82E2-B45B10424A6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686" name="Text Box 15">
          <a:extLst>
            <a:ext uri="{FF2B5EF4-FFF2-40B4-BE49-F238E27FC236}">
              <a16:creationId xmlns:a16="http://schemas.microsoft.com/office/drawing/2014/main" id="{0D119A6A-C301-4286-A127-FCD558DCC0C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87" name="Text Box 16">
          <a:extLst>
            <a:ext uri="{FF2B5EF4-FFF2-40B4-BE49-F238E27FC236}">
              <a16:creationId xmlns:a16="http://schemas.microsoft.com/office/drawing/2014/main" id="{83A2A67E-6145-4E7D-AB22-8B98B37FFB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88" name="Text Box 17">
          <a:extLst>
            <a:ext uri="{FF2B5EF4-FFF2-40B4-BE49-F238E27FC236}">
              <a16:creationId xmlns:a16="http://schemas.microsoft.com/office/drawing/2014/main" id="{3B2EE7D6-67A8-4D0D-8FAE-FC721DDF3A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89" name="Text Box 18">
          <a:extLst>
            <a:ext uri="{FF2B5EF4-FFF2-40B4-BE49-F238E27FC236}">
              <a16:creationId xmlns:a16="http://schemas.microsoft.com/office/drawing/2014/main" id="{82D7C409-813A-47D5-BD8D-EB9E5BD25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0" name="Text Box 16">
          <a:extLst>
            <a:ext uri="{FF2B5EF4-FFF2-40B4-BE49-F238E27FC236}">
              <a16:creationId xmlns:a16="http://schemas.microsoft.com/office/drawing/2014/main" id="{B06FB741-FCEE-4643-97F4-685544C913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1" name="Text Box 17">
          <a:extLst>
            <a:ext uri="{FF2B5EF4-FFF2-40B4-BE49-F238E27FC236}">
              <a16:creationId xmlns:a16="http://schemas.microsoft.com/office/drawing/2014/main" id="{C1023A9D-3A06-4C9B-BCF8-00DAC47697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2" name="Text Box 18">
          <a:extLst>
            <a:ext uri="{FF2B5EF4-FFF2-40B4-BE49-F238E27FC236}">
              <a16:creationId xmlns:a16="http://schemas.microsoft.com/office/drawing/2014/main" id="{DB13429F-AF38-4639-86BF-5678016D3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3" name="Text Box 19">
          <a:extLst>
            <a:ext uri="{FF2B5EF4-FFF2-40B4-BE49-F238E27FC236}">
              <a16:creationId xmlns:a16="http://schemas.microsoft.com/office/drawing/2014/main" id="{30844F25-9C6E-4B3B-B660-5ECAF2B16D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4" name="Text Box 16">
          <a:extLst>
            <a:ext uri="{FF2B5EF4-FFF2-40B4-BE49-F238E27FC236}">
              <a16:creationId xmlns:a16="http://schemas.microsoft.com/office/drawing/2014/main" id="{9066001E-7B85-4E3F-8F5B-31292D2B3B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5" name="Text Box 17">
          <a:extLst>
            <a:ext uri="{FF2B5EF4-FFF2-40B4-BE49-F238E27FC236}">
              <a16:creationId xmlns:a16="http://schemas.microsoft.com/office/drawing/2014/main" id="{5A2ADB80-A319-41E8-A429-9274B594F8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6" name="Text Box 18">
          <a:extLst>
            <a:ext uri="{FF2B5EF4-FFF2-40B4-BE49-F238E27FC236}">
              <a16:creationId xmlns:a16="http://schemas.microsoft.com/office/drawing/2014/main" id="{C2040A6B-B446-46E9-8AFF-3B0F4D7AE3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697" name="Text Box 15">
          <a:extLst>
            <a:ext uri="{FF2B5EF4-FFF2-40B4-BE49-F238E27FC236}">
              <a16:creationId xmlns:a16="http://schemas.microsoft.com/office/drawing/2014/main" id="{67BBD93F-DFCD-4C33-8C33-67918718F2C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98" name="Text Box 16">
          <a:extLst>
            <a:ext uri="{FF2B5EF4-FFF2-40B4-BE49-F238E27FC236}">
              <a16:creationId xmlns:a16="http://schemas.microsoft.com/office/drawing/2014/main" id="{1CBC58D3-BC2D-4331-B3C2-04ABF3904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99" name="Text Box 17">
          <a:extLst>
            <a:ext uri="{FF2B5EF4-FFF2-40B4-BE49-F238E27FC236}">
              <a16:creationId xmlns:a16="http://schemas.microsoft.com/office/drawing/2014/main" id="{E86E5066-F068-4403-9CE3-C3E632C507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00" name="Text Box 18">
          <a:extLst>
            <a:ext uri="{FF2B5EF4-FFF2-40B4-BE49-F238E27FC236}">
              <a16:creationId xmlns:a16="http://schemas.microsoft.com/office/drawing/2014/main" id="{CFF117B1-BFA2-47DC-8EA4-EB5C524E2C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01" name="Text Box 19">
          <a:extLst>
            <a:ext uri="{FF2B5EF4-FFF2-40B4-BE49-F238E27FC236}">
              <a16:creationId xmlns:a16="http://schemas.microsoft.com/office/drawing/2014/main" id="{FB33CB02-8CB1-4C5F-B1E9-E1C2A27466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02" name="Text Box 16">
          <a:extLst>
            <a:ext uri="{FF2B5EF4-FFF2-40B4-BE49-F238E27FC236}">
              <a16:creationId xmlns:a16="http://schemas.microsoft.com/office/drawing/2014/main" id="{442AB492-24DA-4F38-9690-29958E9538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03" name="Text Box 17">
          <a:extLst>
            <a:ext uri="{FF2B5EF4-FFF2-40B4-BE49-F238E27FC236}">
              <a16:creationId xmlns:a16="http://schemas.microsoft.com/office/drawing/2014/main" id="{4010D55C-7A99-4E0C-B6CA-FF6F5E63D80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04" name="Text Box 18">
          <a:extLst>
            <a:ext uri="{FF2B5EF4-FFF2-40B4-BE49-F238E27FC236}">
              <a16:creationId xmlns:a16="http://schemas.microsoft.com/office/drawing/2014/main" id="{94C971E2-F58D-4967-A7EC-7DE0877638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05" name="Text Box 19">
          <a:extLst>
            <a:ext uri="{FF2B5EF4-FFF2-40B4-BE49-F238E27FC236}">
              <a16:creationId xmlns:a16="http://schemas.microsoft.com/office/drawing/2014/main" id="{90A8F29E-8050-454A-B919-845154D4291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706" name="Text Box 16">
          <a:extLst>
            <a:ext uri="{FF2B5EF4-FFF2-40B4-BE49-F238E27FC236}">
              <a16:creationId xmlns:a16="http://schemas.microsoft.com/office/drawing/2014/main" id="{00FD2DBC-97AA-42D5-9445-98C40CC68E1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707" name="Text Box 17">
          <a:extLst>
            <a:ext uri="{FF2B5EF4-FFF2-40B4-BE49-F238E27FC236}">
              <a16:creationId xmlns:a16="http://schemas.microsoft.com/office/drawing/2014/main" id="{92F781E8-8920-4BED-AB00-9611919F388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708" name="Text Box 18">
          <a:extLst>
            <a:ext uri="{FF2B5EF4-FFF2-40B4-BE49-F238E27FC236}">
              <a16:creationId xmlns:a16="http://schemas.microsoft.com/office/drawing/2014/main" id="{072504E1-F71A-4869-A86C-78ABF60D92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709" name="Text Box 19">
          <a:extLst>
            <a:ext uri="{FF2B5EF4-FFF2-40B4-BE49-F238E27FC236}">
              <a16:creationId xmlns:a16="http://schemas.microsoft.com/office/drawing/2014/main" id="{5769AE62-38B9-4058-A089-678B624B03F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710" name="Text Box 15">
          <a:extLst>
            <a:ext uri="{FF2B5EF4-FFF2-40B4-BE49-F238E27FC236}">
              <a16:creationId xmlns:a16="http://schemas.microsoft.com/office/drawing/2014/main" id="{76C82D4B-0790-47A2-9CE9-4DC106B7B53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11" name="Text Box 16">
          <a:extLst>
            <a:ext uri="{FF2B5EF4-FFF2-40B4-BE49-F238E27FC236}">
              <a16:creationId xmlns:a16="http://schemas.microsoft.com/office/drawing/2014/main" id="{0744E85B-4BA3-4477-9CED-22061213AEA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12" name="Text Box 17">
          <a:extLst>
            <a:ext uri="{FF2B5EF4-FFF2-40B4-BE49-F238E27FC236}">
              <a16:creationId xmlns:a16="http://schemas.microsoft.com/office/drawing/2014/main" id="{118DE898-E376-45AE-A16A-2DAC09518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13" name="Text Box 18">
          <a:extLst>
            <a:ext uri="{FF2B5EF4-FFF2-40B4-BE49-F238E27FC236}">
              <a16:creationId xmlns:a16="http://schemas.microsoft.com/office/drawing/2014/main" id="{A5A67860-6AB6-4F66-B995-7A03BD2AC5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14" name="Text Box 19">
          <a:extLst>
            <a:ext uri="{FF2B5EF4-FFF2-40B4-BE49-F238E27FC236}">
              <a16:creationId xmlns:a16="http://schemas.microsoft.com/office/drawing/2014/main" id="{8A0B52FB-76BD-45E2-BE73-BEC85F3A02B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15" name="Text Box 16">
          <a:extLst>
            <a:ext uri="{FF2B5EF4-FFF2-40B4-BE49-F238E27FC236}">
              <a16:creationId xmlns:a16="http://schemas.microsoft.com/office/drawing/2014/main" id="{F50FE25B-2421-425B-AD52-0E5044BE83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16" name="Text Box 17">
          <a:extLst>
            <a:ext uri="{FF2B5EF4-FFF2-40B4-BE49-F238E27FC236}">
              <a16:creationId xmlns:a16="http://schemas.microsoft.com/office/drawing/2014/main" id="{60C2A238-7FA2-414B-8B02-C86A79336A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82</xdr:row>
      <xdr:rowOff>15875</xdr:rowOff>
    </xdr:from>
    <xdr:ext cx="95250" cy="171450"/>
    <xdr:sp macro="" textlink="">
      <xdr:nvSpPr>
        <xdr:cNvPr id="3717" name="Text Box 18">
          <a:extLst>
            <a:ext uri="{FF2B5EF4-FFF2-40B4-BE49-F238E27FC236}">
              <a16:creationId xmlns:a16="http://schemas.microsoft.com/office/drawing/2014/main" id="{ADE91C44-D951-4CBE-B68A-A7D17BCEAB5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18" name="Text Box 16">
          <a:extLst>
            <a:ext uri="{FF2B5EF4-FFF2-40B4-BE49-F238E27FC236}">
              <a16:creationId xmlns:a16="http://schemas.microsoft.com/office/drawing/2014/main" id="{540AD9BE-8D88-4BD9-AA5F-553C1F2E8F5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19" name="Text Box 17">
          <a:extLst>
            <a:ext uri="{FF2B5EF4-FFF2-40B4-BE49-F238E27FC236}">
              <a16:creationId xmlns:a16="http://schemas.microsoft.com/office/drawing/2014/main" id="{D5E921FA-1BD3-4C71-8D47-F46720955D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20" name="Text Box 18">
          <a:extLst>
            <a:ext uri="{FF2B5EF4-FFF2-40B4-BE49-F238E27FC236}">
              <a16:creationId xmlns:a16="http://schemas.microsoft.com/office/drawing/2014/main" id="{04BD1307-07A4-40F5-BAEB-AAEE4877CC3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21" name="Text Box 19">
          <a:extLst>
            <a:ext uri="{FF2B5EF4-FFF2-40B4-BE49-F238E27FC236}">
              <a16:creationId xmlns:a16="http://schemas.microsoft.com/office/drawing/2014/main" id="{CB08ECD1-6E30-4D21-8D05-DAC51F1833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22" name="Text Box 16">
          <a:extLst>
            <a:ext uri="{FF2B5EF4-FFF2-40B4-BE49-F238E27FC236}">
              <a16:creationId xmlns:a16="http://schemas.microsoft.com/office/drawing/2014/main" id="{75EFF894-BC6E-411C-9A6C-B7430A691E4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723" name="Text Box 15">
          <a:extLst>
            <a:ext uri="{FF2B5EF4-FFF2-40B4-BE49-F238E27FC236}">
              <a16:creationId xmlns:a16="http://schemas.microsoft.com/office/drawing/2014/main" id="{4A996122-E0EA-45AA-890E-EDFDDA8D289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3724" name="Text Box 15">
          <a:extLst>
            <a:ext uri="{FF2B5EF4-FFF2-40B4-BE49-F238E27FC236}">
              <a16:creationId xmlns:a16="http://schemas.microsoft.com/office/drawing/2014/main" id="{16782361-7F8D-4D9C-8678-D1DC9F13856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3725" name="Text Box 15">
          <a:extLst>
            <a:ext uri="{FF2B5EF4-FFF2-40B4-BE49-F238E27FC236}">
              <a16:creationId xmlns:a16="http://schemas.microsoft.com/office/drawing/2014/main" id="{4804FEE7-D092-4526-A779-1D30822C26E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504825</xdr:rowOff>
    </xdr:from>
    <xdr:ext cx="95250" cy="442269"/>
    <xdr:sp macro="" textlink="">
      <xdr:nvSpPr>
        <xdr:cNvPr id="3726" name="Text Box 15">
          <a:extLst>
            <a:ext uri="{FF2B5EF4-FFF2-40B4-BE49-F238E27FC236}">
              <a16:creationId xmlns:a16="http://schemas.microsoft.com/office/drawing/2014/main" id="{453756A0-2842-41E9-95D6-B10735AF283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3727" name="Text Box 15">
          <a:extLst>
            <a:ext uri="{FF2B5EF4-FFF2-40B4-BE49-F238E27FC236}">
              <a16:creationId xmlns:a16="http://schemas.microsoft.com/office/drawing/2014/main" id="{376B8D5B-ACA4-4075-971D-D313BF511B3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3728" name="Text Box 15">
          <a:extLst>
            <a:ext uri="{FF2B5EF4-FFF2-40B4-BE49-F238E27FC236}">
              <a16:creationId xmlns:a16="http://schemas.microsoft.com/office/drawing/2014/main" id="{12779942-5C33-4953-A300-04750582592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729" name="Text Box 15">
          <a:extLst>
            <a:ext uri="{FF2B5EF4-FFF2-40B4-BE49-F238E27FC236}">
              <a16:creationId xmlns:a16="http://schemas.microsoft.com/office/drawing/2014/main" id="{7994E08A-F4B5-4841-92CB-16FBD0FBB38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30" name="Text Box 16">
          <a:extLst>
            <a:ext uri="{FF2B5EF4-FFF2-40B4-BE49-F238E27FC236}">
              <a16:creationId xmlns:a16="http://schemas.microsoft.com/office/drawing/2014/main" id="{D60276CB-751D-46C9-8791-4D18907823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31" name="Text Box 17">
          <a:extLst>
            <a:ext uri="{FF2B5EF4-FFF2-40B4-BE49-F238E27FC236}">
              <a16:creationId xmlns:a16="http://schemas.microsoft.com/office/drawing/2014/main" id="{69550D61-1EA7-411C-B9DF-78F267D220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32" name="Text Box 18">
          <a:extLst>
            <a:ext uri="{FF2B5EF4-FFF2-40B4-BE49-F238E27FC236}">
              <a16:creationId xmlns:a16="http://schemas.microsoft.com/office/drawing/2014/main" id="{8DB8388F-22EA-4E5D-88A8-EFFE9DE302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33" name="Text Box 19">
          <a:extLst>
            <a:ext uri="{FF2B5EF4-FFF2-40B4-BE49-F238E27FC236}">
              <a16:creationId xmlns:a16="http://schemas.microsoft.com/office/drawing/2014/main" id="{0C434696-9A3F-4DEB-9799-72B884073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34" name="Text Box 16">
          <a:extLst>
            <a:ext uri="{FF2B5EF4-FFF2-40B4-BE49-F238E27FC236}">
              <a16:creationId xmlns:a16="http://schemas.microsoft.com/office/drawing/2014/main" id="{A22BDA34-3F6E-440B-90E4-25D063767A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35" name="Text Box 17">
          <a:extLst>
            <a:ext uri="{FF2B5EF4-FFF2-40B4-BE49-F238E27FC236}">
              <a16:creationId xmlns:a16="http://schemas.microsoft.com/office/drawing/2014/main" id="{1F84EA10-840F-418A-9FEE-D47F9F075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36" name="Text Box 18">
          <a:extLst>
            <a:ext uri="{FF2B5EF4-FFF2-40B4-BE49-F238E27FC236}">
              <a16:creationId xmlns:a16="http://schemas.microsoft.com/office/drawing/2014/main" id="{B8E1D8A3-6BFD-4391-BF67-818E588B1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37" name="Text Box 19">
          <a:extLst>
            <a:ext uri="{FF2B5EF4-FFF2-40B4-BE49-F238E27FC236}">
              <a16:creationId xmlns:a16="http://schemas.microsoft.com/office/drawing/2014/main" id="{D01FB201-052C-4FD5-8AE2-E5FD08EC00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38" name="Text Box 16">
          <a:extLst>
            <a:ext uri="{FF2B5EF4-FFF2-40B4-BE49-F238E27FC236}">
              <a16:creationId xmlns:a16="http://schemas.microsoft.com/office/drawing/2014/main" id="{265D99A6-BFCF-4A93-8CB4-7944B1816E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39" name="Text Box 17">
          <a:extLst>
            <a:ext uri="{FF2B5EF4-FFF2-40B4-BE49-F238E27FC236}">
              <a16:creationId xmlns:a16="http://schemas.microsoft.com/office/drawing/2014/main" id="{B15A1F41-6AB8-4067-9497-030003C62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40" name="Text Box 18">
          <a:extLst>
            <a:ext uri="{FF2B5EF4-FFF2-40B4-BE49-F238E27FC236}">
              <a16:creationId xmlns:a16="http://schemas.microsoft.com/office/drawing/2014/main" id="{8DCF6B47-9063-49F7-8D08-6289CE85C5D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41" name="Text Box 19">
          <a:extLst>
            <a:ext uri="{FF2B5EF4-FFF2-40B4-BE49-F238E27FC236}">
              <a16:creationId xmlns:a16="http://schemas.microsoft.com/office/drawing/2014/main" id="{D56AD81F-C60A-4021-8E19-64DBB11EFB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742" name="Text Box 15">
          <a:extLst>
            <a:ext uri="{FF2B5EF4-FFF2-40B4-BE49-F238E27FC236}">
              <a16:creationId xmlns:a16="http://schemas.microsoft.com/office/drawing/2014/main" id="{4F36566C-4187-443F-B7AB-E173F23EB95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43" name="Text Box 16">
          <a:extLst>
            <a:ext uri="{FF2B5EF4-FFF2-40B4-BE49-F238E27FC236}">
              <a16:creationId xmlns:a16="http://schemas.microsoft.com/office/drawing/2014/main" id="{D833DD0D-FEA3-42F0-83F0-9109B00885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44" name="Text Box 17">
          <a:extLst>
            <a:ext uri="{FF2B5EF4-FFF2-40B4-BE49-F238E27FC236}">
              <a16:creationId xmlns:a16="http://schemas.microsoft.com/office/drawing/2014/main" id="{67744001-7527-4F17-BA75-AB40F1836F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45" name="Text Box 18">
          <a:extLst>
            <a:ext uri="{FF2B5EF4-FFF2-40B4-BE49-F238E27FC236}">
              <a16:creationId xmlns:a16="http://schemas.microsoft.com/office/drawing/2014/main" id="{A1650CAC-DC79-4E87-A002-D56655B1BC1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46" name="Text Box 19">
          <a:extLst>
            <a:ext uri="{FF2B5EF4-FFF2-40B4-BE49-F238E27FC236}">
              <a16:creationId xmlns:a16="http://schemas.microsoft.com/office/drawing/2014/main" id="{A725CA0F-2B70-4265-A0E1-54BFAA26B9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47" name="Text Box 16">
          <a:extLst>
            <a:ext uri="{FF2B5EF4-FFF2-40B4-BE49-F238E27FC236}">
              <a16:creationId xmlns:a16="http://schemas.microsoft.com/office/drawing/2014/main" id="{B5E5C817-8A9C-41A4-A60D-B77072DE5D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48" name="Text Box 17">
          <a:extLst>
            <a:ext uri="{FF2B5EF4-FFF2-40B4-BE49-F238E27FC236}">
              <a16:creationId xmlns:a16="http://schemas.microsoft.com/office/drawing/2014/main" id="{0D45CA74-1212-419D-B738-C624A35674E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49" name="Text Box 18">
          <a:extLst>
            <a:ext uri="{FF2B5EF4-FFF2-40B4-BE49-F238E27FC236}">
              <a16:creationId xmlns:a16="http://schemas.microsoft.com/office/drawing/2014/main" id="{7EE702C0-3CC8-43FE-8301-960D3839D4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0" name="Text Box 16">
          <a:extLst>
            <a:ext uri="{FF2B5EF4-FFF2-40B4-BE49-F238E27FC236}">
              <a16:creationId xmlns:a16="http://schemas.microsoft.com/office/drawing/2014/main" id="{93C19F45-1C6F-425F-8E06-4AA54D46A5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1" name="Text Box 17">
          <a:extLst>
            <a:ext uri="{FF2B5EF4-FFF2-40B4-BE49-F238E27FC236}">
              <a16:creationId xmlns:a16="http://schemas.microsoft.com/office/drawing/2014/main" id="{1160C1CA-9EFA-413F-A8E4-4A5A2689B5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2" name="Text Box 18">
          <a:extLst>
            <a:ext uri="{FF2B5EF4-FFF2-40B4-BE49-F238E27FC236}">
              <a16:creationId xmlns:a16="http://schemas.microsoft.com/office/drawing/2014/main" id="{34005C5B-3F19-4156-A8BD-8055A8DA10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3" name="Text Box 19">
          <a:extLst>
            <a:ext uri="{FF2B5EF4-FFF2-40B4-BE49-F238E27FC236}">
              <a16:creationId xmlns:a16="http://schemas.microsoft.com/office/drawing/2014/main" id="{C642A2DB-FD43-4A73-8434-A6AAF276A0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4" name="Text Box 16">
          <a:extLst>
            <a:ext uri="{FF2B5EF4-FFF2-40B4-BE49-F238E27FC236}">
              <a16:creationId xmlns:a16="http://schemas.microsoft.com/office/drawing/2014/main" id="{99FC64AE-AD5C-438F-9F3F-546E3CE47F3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5" name="Text Box 17">
          <a:extLst>
            <a:ext uri="{FF2B5EF4-FFF2-40B4-BE49-F238E27FC236}">
              <a16:creationId xmlns:a16="http://schemas.microsoft.com/office/drawing/2014/main" id="{8B74DE42-432E-4987-8DD4-02F4854B4BB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6" name="Text Box 18">
          <a:extLst>
            <a:ext uri="{FF2B5EF4-FFF2-40B4-BE49-F238E27FC236}">
              <a16:creationId xmlns:a16="http://schemas.microsoft.com/office/drawing/2014/main" id="{530CA720-1AA8-412D-9216-2277E739DD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7" name="Text Box 19">
          <a:extLst>
            <a:ext uri="{FF2B5EF4-FFF2-40B4-BE49-F238E27FC236}">
              <a16:creationId xmlns:a16="http://schemas.microsoft.com/office/drawing/2014/main" id="{39E6B6D9-60DC-4FB5-AEB3-2F1EBC18EA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3758" name="Text Box 15">
          <a:extLst>
            <a:ext uri="{FF2B5EF4-FFF2-40B4-BE49-F238E27FC236}">
              <a16:creationId xmlns:a16="http://schemas.microsoft.com/office/drawing/2014/main" id="{A9D5D5C8-93BE-4C5A-90CF-D455E6F5416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3759" name="Text Box 15">
          <a:extLst>
            <a:ext uri="{FF2B5EF4-FFF2-40B4-BE49-F238E27FC236}">
              <a16:creationId xmlns:a16="http://schemas.microsoft.com/office/drawing/2014/main" id="{2861185A-1FBC-44AB-B9A8-01E3A79B1C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504825</xdr:rowOff>
    </xdr:from>
    <xdr:ext cx="95250" cy="442269"/>
    <xdr:sp macro="" textlink="">
      <xdr:nvSpPr>
        <xdr:cNvPr id="3760" name="Text Box 15">
          <a:extLst>
            <a:ext uri="{FF2B5EF4-FFF2-40B4-BE49-F238E27FC236}">
              <a16:creationId xmlns:a16="http://schemas.microsoft.com/office/drawing/2014/main" id="{ECB3B6C8-2B2E-40FD-8342-3D0834B331B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3761" name="Text Box 15">
          <a:extLst>
            <a:ext uri="{FF2B5EF4-FFF2-40B4-BE49-F238E27FC236}">
              <a16:creationId xmlns:a16="http://schemas.microsoft.com/office/drawing/2014/main" id="{1C98A625-E21F-4022-BC1D-0EB0C947919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3762" name="Text Box 15">
          <a:extLst>
            <a:ext uri="{FF2B5EF4-FFF2-40B4-BE49-F238E27FC236}">
              <a16:creationId xmlns:a16="http://schemas.microsoft.com/office/drawing/2014/main" id="{02CDC77C-260E-4B45-8113-F1E9C6C44E9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213632"/>
    <xdr:sp macro="" textlink="">
      <xdr:nvSpPr>
        <xdr:cNvPr id="3763" name="Text Box 15">
          <a:extLst>
            <a:ext uri="{FF2B5EF4-FFF2-40B4-BE49-F238E27FC236}">
              <a16:creationId xmlns:a16="http://schemas.microsoft.com/office/drawing/2014/main" id="{593A48F9-93B5-4A1F-82B8-BF9F25E2A601}"/>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64" name="Text Box 16">
          <a:extLst>
            <a:ext uri="{FF2B5EF4-FFF2-40B4-BE49-F238E27FC236}">
              <a16:creationId xmlns:a16="http://schemas.microsoft.com/office/drawing/2014/main" id="{E01AF9D4-2C4B-4B41-A1FC-F99C74C6CB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65" name="Text Box 17">
          <a:extLst>
            <a:ext uri="{FF2B5EF4-FFF2-40B4-BE49-F238E27FC236}">
              <a16:creationId xmlns:a16="http://schemas.microsoft.com/office/drawing/2014/main" id="{EEC659CA-76C2-4C2D-BFB6-997A0D2757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66" name="Text Box 18">
          <a:extLst>
            <a:ext uri="{FF2B5EF4-FFF2-40B4-BE49-F238E27FC236}">
              <a16:creationId xmlns:a16="http://schemas.microsoft.com/office/drawing/2014/main" id="{3320AF65-338A-41FA-8993-9AE0E32445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67" name="Text Box 19">
          <a:extLst>
            <a:ext uri="{FF2B5EF4-FFF2-40B4-BE49-F238E27FC236}">
              <a16:creationId xmlns:a16="http://schemas.microsoft.com/office/drawing/2014/main" id="{C3870FD4-45D9-42C9-A41B-06C3DDD48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68" name="Text Box 16">
          <a:extLst>
            <a:ext uri="{FF2B5EF4-FFF2-40B4-BE49-F238E27FC236}">
              <a16:creationId xmlns:a16="http://schemas.microsoft.com/office/drawing/2014/main" id="{3722E533-F250-4516-84D6-FC91100B27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69" name="Text Box 17">
          <a:extLst>
            <a:ext uri="{FF2B5EF4-FFF2-40B4-BE49-F238E27FC236}">
              <a16:creationId xmlns:a16="http://schemas.microsoft.com/office/drawing/2014/main" id="{CBAB7CFF-6180-488D-A181-8F88E404DD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70" name="Text Box 18">
          <a:extLst>
            <a:ext uri="{FF2B5EF4-FFF2-40B4-BE49-F238E27FC236}">
              <a16:creationId xmlns:a16="http://schemas.microsoft.com/office/drawing/2014/main" id="{EBEA9E7C-8905-4641-9B74-6DD69CB675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71" name="Text Box 19">
          <a:extLst>
            <a:ext uri="{FF2B5EF4-FFF2-40B4-BE49-F238E27FC236}">
              <a16:creationId xmlns:a16="http://schemas.microsoft.com/office/drawing/2014/main" id="{5294F032-24A4-4D82-A609-56432255A7C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72" name="Text Box 16">
          <a:extLst>
            <a:ext uri="{FF2B5EF4-FFF2-40B4-BE49-F238E27FC236}">
              <a16:creationId xmlns:a16="http://schemas.microsoft.com/office/drawing/2014/main" id="{A7BB5F96-447D-4D49-BDA7-197D9DBFC6E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73" name="Text Box 17">
          <a:extLst>
            <a:ext uri="{FF2B5EF4-FFF2-40B4-BE49-F238E27FC236}">
              <a16:creationId xmlns:a16="http://schemas.microsoft.com/office/drawing/2014/main" id="{EC91B274-6C0D-489E-BA4E-4C3F70D8A6A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74" name="Text Box 18">
          <a:extLst>
            <a:ext uri="{FF2B5EF4-FFF2-40B4-BE49-F238E27FC236}">
              <a16:creationId xmlns:a16="http://schemas.microsoft.com/office/drawing/2014/main" id="{41176413-8CDA-4166-9228-F4D59FF23B9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75" name="Text Box 19">
          <a:extLst>
            <a:ext uri="{FF2B5EF4-FFF2-40B4-BE49-F238E27FC236}">
              <a16:creationId xmlns:a16="http://schemas.microsoft.com/office/drawing/2014/main" id="{06CA03BF-BB0A-4684-A07E-AF09C3BEF8F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776" name="Text Box 15">
          <a:extLst>
            <a:ext uri="{FF2B5EF4-FFF2-40B4-BE49-F238E27FC236}">
              <a16:creationId xmlns:a16="http://schemas.microsoft.com/office/drawing/2014/main" id="{7FFBBB66-BAF8-422A-8E61-4F19BCFFA1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77" name="Text Box 16">
          <a:extLst>
            <a:ext uri="{FF2B5EF4-FFF2-40B4-BE49-F238E27FC236}">
              <a16:creationId xmlns:a16="http://schemas.microsoft.com/office/drawing/2014/main" id="{1E73957B-E2E5-446A-B089-CF46606008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78" name="Text Box 17">
          <a:extLst>
            <a:ext uri="{FF2B5EF4-FFF2-40B4-BE49-F238E27FC236}">
              <a16:creationId xmlns:a16="http://schemas.microsoft.com/office/drawing/2014/main" id="{FCA26FF5-B0E0-480E-9A95-31811FA182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79" name="Text Box 18">
          <a:extLst>
            <a:ext uri="{FF2B5EF4-FFF2-40B4-BE49-F238E27FC236}">
              <a16:creationId xmlns:a16="http://schemas.microsoft.com/office/drawing/2014/main" id="{78259F58-9C4A-4AD9-804B-770C2E5461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80" name="Text Box 19">
          <a:extLst>
            <a:ext uri="{FF2B5EF4-FFF2-40B4-BE49-F238E27FC236}">
              <a16:creationId xmlns:a16="http://schemas.microsoft.com/office/drawing/2014/main" id="{C6D06A78-2A76-4E1D-AA5E-519BFD9476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3781" name="Text Box 15">
          <a:extLst>
            <a:ext uri="{FF2B5EF4-FFF2-40B4-BE49-F238E27FC236}">
              <a16:creationId xmlns:a16="http://schemas.microsoft.com/office/drawing/2014/main" id="{52F75381-4E04-4048-B198-2D5795813DC3}"/>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82" name="Text Box 16">
          <a:extLst>
            <a:ext uri="{FF2B5EF4-FFF2-40B4-BE49-F238E27FC236}">
              <a16:creationId xmlns:a16="http://schemas.microsoft.com/office/drawing/2014/main" id="{F8AC5C1E-065A-485D-8673-016096579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83" name="Text Box 17">
          <a:extLst>
            <a:ext uri="{FF2B5EF4-FFF2-40B4-BE49-F238E27FC236}">
              <a16:creationId xmlns:a16="http://schemas.microsoft.com/office/drawing/2014/main" id="{A550E9C2-9E1F-48BC-A2D5-9973043CD1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84" name="Text Box 18">
          <a:extLst>
            <a:ext uri="{FF2B5EF4-FFF2-40B4-BE49-F238E27FC236}">
              <a16:creationId xmlns:a16="http://schemas.microsoft.com/office/drawing/2014/main" id="{F6B244EE-88A1-42D6-8AAB-8951067635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5" name="Text Box 16">
          <a:extLst>
            <a:ext uri="{FF2B5EF4-FFF2-40B4-BE49-F238E27FC236}">
              <a16:creationId xmlns:a16="http://schemas.microsoft.com/office/drawing/2014/main" id="{BBFF8D6A-5300-42FE-ACD0-301927C834E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6" name="Text Box 17">
          <a:extLst>
            <a:ext uri="{FF2B5EF4-FFF2-40B4-BE49-F238E27FC236}">
              <a16:creationId xmlns:a16="http://schemas.microsoft.com/office/drawing/2014/main" id="{68739D26-33A8-4B51-ADBA-93C4DB85E3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7" name="Text Box 18">
          <a:extLst>
            <a:ext uri="{FF2B5EF4-FFF2-40B4-BE49-F238E27FC236}">
              <a16:creationId xmlns:a16="http://schemas.microsoft.com/office/drawing/2014/main" id="{F872A707-4C6A-4FDB-BFE9-FD8C626CC5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8" name="Text Box 19">
          <a:extLst>
            <a:ext uri="{FF2B5EF4-FFF2-40B4-BE49-F238E27FC236}">
              <a16:creationId xmlns:a16="http://schemas.microsoft.com/office/drawing/2014/main" id="{2DECEE72-C8AE-45AB-8F8E-0FC3792567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9" name="Text Box 16">
          <a:extLst>
            <a:ext uri="{FF2B5EF4-FFF2-40B4-BE49-F238E27FC236}">
              <a16:creationId xmlns:a16="http://schemas.microsoft.com/office/drawing/2014/main" id="{1F00093C-C771-4687-AF53-9A3881110D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90" name="Text Box 17">
          <a:extLst>
            <a:ext uri="{FF2B5EF4-FFF2-40B4-BE49-F238E27FC236}">
              <a16:creationId xmlns:a16="http://schemas.microsoft.com/office/drawing/2014/main" id="{7308DDED-5898-4FD9-AFED-C1F414E75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91" name="Text Box 18">
          <a:extLst>
            <a:ext uri="{FF2B5EF4-FFF2-40B4-BE49-F238E27FC236}">
              <a16:creationId xmlns:a16="http://schemas.microsoft.com/office/drawing/2014/main" id="{AC1AA303-C204-4BDA-B822-66BD65921FD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792" name="Text Box 15">
          <a:extLst>
            <a:ext uri="{FF2B5EF4-FFF2-40B4-BE49-F238E27FC236}">
              <a16:creationId xmlns:a16="http://schemas.microsoft.com/office/drawing/2014/main" id="{3549BCC9-8FFE-47EF-9CC6-BB683F78ABC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93" name="Text Box 16">
          <a:extLst>
            <a:ext uri="{FF2B5EF4-FFF2-40B4-BE49-F238E27FC236}">
              <a16:creationId xmlns:a16="http://schemas.microsoft.com/office/drawing/2014/main" id="{D6F17A71-D30B-4578-B3C3-DE2BE7C7B29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94" name="Text Box 17">
          <a:extLst>
            <a:ext uri="{FF2B5EF4-FFF2-40B4-BE49-F238E27FC236}">
              <a16:creationId xmlns:a16="http://schemas.microsoft.com/office/drawing/2014/main" id="{A2F0D098-961B-430C-811B-47E7D263A7E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95" name="Text Box 18">
          <a:extLst>
            <a:ext uri="{FF2B5EF4-FFF2-40B4-BE49-F238E27FC236}">
              <a16:creationId xmlns:a16="http://schemas.microsoft.com/office/drawing/2014/main" id="{E049B4AD-EC7C-4CB3-8784-E6FB1A9658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96" name="Text Box 19">
          <a:extLst>
            <a:ext uri="{FF2B5EF4-FFF2-40B4-BE49-F238E27FC236}">
              <a16:creationId xmlns:a16="http://schemas.microsoft.com/office/drawing/2014/main" id="{E6D50177-E7C7-4DBE-A838-A4902F2A66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97" name="Text Box 16">
          <a:extLst>
            <a:ext uri="{FF2B5EF4-FFF2-40B4-BE49-F238E27FC236}">
              <a16:creationId xmlns:a16="http://schemas.microsoft.com/office/drawing/2014/main" id="{A2C9ACC9-0A0C-4417-BC18-C5E7E0842C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98" name="Text Box 17">
          <a:extLst>
            <a:ext uri="{FF2B5EF4-FFF2-40B4-BE49-F238E27FC236}">
              <a16:creationId xmlns:a16="http://schemas.microsoft.com/office/drawing/2014/main" id="{E3BFDFFA-6264-4C85-9476-F4AFD420FD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99" name="Text Box 18">
          <a:extLst>
            <a:ext uri="{FF2B5EF4-FFF2-40B4-BE49-F238E27FC236}">
              <a16:creationId xmlns:a16="http://schemas.microsoft.com/office/drawing/2014/main" id="{BFE4E159-4676-4786-9F94-1B8417C81DD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800" name="Text Box 19">
          <a:extLst>
            <a:ext uri="{FF2B5EF4-FFF2-40B4-BE49-F238E27FC236}">
              <a16:creationId xmlns:a16="http://schemas.microsoft.com/office/drawing/2014/main" id="{BCB14EA3-6CE8-4E7D-A179-3736D48D431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801" name="Text Box 16">
          <a:extLst>
            <a:ext uri="{FF2B5EF4-FFF2-40B4-BE49-F238E27FC236}">
              <a16:creationId xmlns:a16="http://schemas.microsoft.com/office/drawing/2014/main" id="{6DCB4C46-3F17-4780-BCFA-E3D6E8B7CCB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802" name="Text Box 17">
          <a:extLst>
            <a:ext uri="{FF2B5EF4-FFF2-40B4-BE49-F238E27FC236}">
              <a16:creationId xmlns:a16="http://schemas.microsoft.com/office/drawing/2014/main" id="{08A9AB6C-10ED-4278-AF84-DC69BBDB339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803" name="Text Box 18">
          <a:extLst>
            <a:ext uri="{FF2B5EF4-FFF2-40B4-BE49-F238E27FC236}">
              <a16:creationId xmlns:a16="http://schemas.microsoft.com/office/drawing/2014/main" id="{EAFA30A2-2B1D-45ED-8A61-EFC8D97643F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804" name="Text Box 19">
          <a:extLst>
            <a:ext uri="{FF2B5EF4-FFF2-40B4-BE49-F238E27FC236}">
              <a16:creationId xmlns:a16="http://schemas.microsoft.com/office/drawing/2014/main" id="{CB703499-B227-4871-8968-E684AAD142B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805" name="Text Box 15">
          <a:extLst>
            <a:ext uri="{FF2B5EF4-FFF2-40B4-BE49-F238E27FC236}">
              <a16:creationId xmlns:a16="http://schemas.microsoft.com/office/drawing/2014/main" id="{2823DF4A-0DD5-4DA0-AABB-0964EA6F801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806" name="Text Box 16">
          <a:extLst>
            <a:ext uri="{FF2B5EF4-FFF2-40B4-BE49-F238E27FC236}">
              <a16:creationId xmlns:a16="http://schemas.microsoft.com/office/drawing/2014/main" id="{EAE61991-5957-4D9E-8D8D-733294BDD4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807" name="Text Box 17">
          <a:extLst>
            <a:ext uri="{FF2B5EF4-FFF2-40B4-BE49-F238E27FC236}">
              <a16:creationId xmlns:a16="http://schemas.microsoft.com/office/drawing/2014/main" id="{8B69381A-55B5-46EC-AC03-C634FD1D911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808" name="Text Box 18">
          <a:extLst>
            <a:ext uri="{FF2B5EF4-FFF2-40B4-BE49-F238E27FC236}">
              <a16:creationId xmlns:a16="http://schemas.microsoft.com/office/drawing/2014/main" id="{066237A3-89D9-4AA0-BC20-0B95FE3550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809" name="Text Box 19">
          <a:extLst>
            <a:ext uri="{FF2B5EF4-FFF2-40B4-BE49-F238E27FC236}">
              <a16:creationId xmlns:a16="http://schemas.microsoft.com/office/drawing/2014/main" id="{B887559E-D83B-4CF2-8136-81FF751F71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810" name="Text Box 16">
          <a:extLst>
            <a:ext uri="{FF2B5EF4-FFF2-40B4-BE49-F238E27FC236}">
              <a16:creationId xmlns:a16="http://schemas.microsoft.com/office/drawing/2014/main" id="{E2E37512-0824-4BF2-9EFC-BD52CA888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811" name="Text Box 17">
          <a:extLst>
            <a:ext uri="{FF2B5EF4-FFF2-40B4-BE49-F238E27FC236}">
              <a16:creationId xmlns:a16="http://schemas.microsoft.com/office/drawing/2014/main" id="{57425478-42F9-440A-A1DA-B85AFB845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86</xdr:row>
      <xdr:rowOff>15875</xdr:rowOff>
    </xdr:from>
    <xdr:ext cx="95250" cy="171450"/>
    <xdr:sp macro="" textlink="">
      <xdr:nvSpPr>
        <xdr:cNvPr id="3812" name="Text Box 18">
          <a:extLst>
            <a:ext uri="{FF2B5EF4-FFF2-40B4-BE49-F238E27FC236}">
              <a16:creationId xmlns:a16="http://schemas.microsoft.com/office/drawing/2014/main" id="{E9E60201-4F0B-40FA-A3F5-F4D96D018224}"/>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3" name="Text Box 16">
          <a:extLst>
            <a:ext uri="{FF2B5EF4-FFF2-40B4-BE49-F238E27FC236}">
              <a16:creationId xmlns:a16="http://schemas.microsoft.com/office/drawing/2014/main" id="{CCFB344E-73C9-4CC8-8583-471E4498D07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4" name="Text Box 17">
          <a:extLst>
            <a:ext uri="{FF2B5EF4-FFF2-40B4-BE49-F238E27FC236}">
              <a16:creationId xmlns:a16="http://schemas.microsoft.com/office/drawing/2014/main" id="{214E556E-3E70-4FB6-936C-52752D5F91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5" name="Text Box 18">
          <a:extLst>
            <a:ext uri="{FF2B5EF4-FFF2-40B4-BE49-F238E27FC236}">
              <a16:creationId xmlns:a16="http://schemas.microsoft.com/office/drawing/2014/main" id="{D1A43D9E-B8AB-4413-98CC-4BE72A10E3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6" name="Text Box 19">
          <a:extLst>
            <a:ext uri="{FF2B5EF4-FFF2-40B4-BE49-F238E27FC236}">
              <a16:creationId xmlns:a16="http://schemas.microsoft.com/office/drawing/2014/main" id="{63C017E5-1433-4A1B-868D-AB7873705A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7" name="Text Box 16">
          <a:extLst>
            <a:ext uri="{FF2B5EF4-FFF2-40B4-BE49-F238E27FC236}">
              <a16:creationId xmlns:a16="http://schemas.microsoft.com/office/drawing/2014/main" id="{7B821747-DC46-4711-8555-C0F0B9F2EF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818" name="Text Box 15">
          <a:extLst>
            <a:ext uri="{FF2B5EF4-FFF2-40B4-BE49-F238E27FC236}">
              <a16:creationId xmlns:a16="http://schemas.microsoft.com/office/drawing/2014/main" id="{69FA6F25-B076-4EBA-8D14-F4DD4B05A385}"/>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28</xdr:col>
      <xdr:colOff>207168</xdr:colOff>
      <xdr:row>26</xdr:row>
      <xdr:rowOff>128588</xdr:rowOff>
    </xdr:from>
    <xdr:to>
      <xdr:col>33</xdr:col>
      <xdr:colOff>1475285</xdr:colOff>
      <xdr:row>63</xdr:row>
      <xdr:rowOff>119415</xdr:rowOff>
    </xdr:to>
    <xdr:pic>
      <xdr:nvPicPr>
        <xdr:cNvPr id="2" name="Imagen 1">
          <a:extLst>
            <a:ext uri="{FF2B5EF4-FFF2-40B4-BE49-F238E27FC236}">
              <a16:creationId xmlns:a16="http://schemas.microsoft.com/office/drawing/2014/main" id="{822CD78E-75AE-458C-BE5C-17706B1454BE}"/>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32</xdr:col>
      <xdr:colOff>889000</xdr:colOff>
      <xdr:row>28</xdr:row>
      <xdr:rowOff>0</xdr:rowOff>
    </xdr:from>
    <xdr:to>
      <xdr:col>48</xdr:col>
      <xdr:colOff>238128</xdr:colOff>
      <xdr:row>63</xdr:row>
      <xdr:rowOff>24532</xdr:rowOff>
    </xdr:to>
    <xdr:pic>
      <xdr:nvPicPr>
        <xdr:cNvPr id="3" name="Imagen 2">
          <a:extLst>
            <a:ext uri="{FF2B5EF4-FFF2-40B4-BE49-F238E27FC236}">
              <a16:creationId xmlns:a16="http://schemas.microsoft.com/office/drawing/2014/main" id="{F09F2A0F-F4E8-43D4-9434-CD7060B50D8B}"/>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207168</xdr:colOff>
      <xdr:row>27</xdr:row>
      <xdr:rowOff>128588</xdr:rowOff>
    </xdr:from>
    <xdr:to>
      <xdr:col>33</xdr:col>
      <xdr:colOff>1475285</xdr:colOff>
      <xdr:row>67</xdr:row>
      <xdr:rowOff>83129</xdr:rowOff>
    </xdr:to>
    <xdr:pic>
      <xdr:nvPicPr>
        <xdr:cNvPr id="2" name="Imagen 1">
          <a:extLst>
            <a:ext uri="{FF2B5EF4-FFF2-40B4-BE49-F238E27FC236}">
              <a16:creationId xmlns:a16="http://schemas.microsoft.com/office/drawing/2014/main" id="{F57A9246-BDD7-412A-94A5-2D4514547C5B}"/>
            </a:ext>
          </a:extLst>
        </xdr:cNvPr>
        <xdr:cNvPicPr>
          <a:picLocks noChangeAspect="1"/>
        </xdr:cNvPicPr>
      </xdr:nvPicPr>
      <xdr:blipFill>
        <a:blip xmlns:r="http://schemas.openxmlformats.org/officeDocument/2006/relationships" r:embed="rId1"/>
        <a:stretch>
          <a:fillRect/>
        </a:stretch>
      </xdr:blipFill>
      <xdr:spPr>
        <a:xfrm>
          <a:off x="24089518" y="7062788"/>
          <a:ext cx="7516518" cy="7110992"/>
        </a:xfrm>
        <a:prstGeom prst="rect">
          <a:avLst/>
        </a:prstGeom>
      </xdr:spPr>
    </xdr:pic>
    <xdr:clientData/>
  </xdr:twoCellAnchor>
  <xdr:twoCellAnchor editAs="oneCell">
    <xdr:from>
      <xdr:col>32</xdr:col>
      <xdr:colOff>889000</xdr:colOff>
      <xdr:row>29</xdr:row>
      <xdr:rowOff>0</xdr:rowOff>
    </xdr:from>
    <xdr:to>
      <xdr:col>48</xdr:col>
      <xdr:colOff>238126</xdr:colOff>
      <xdr:row>64</xdr:row>
      <xdr:rowOff>24531</xdr:rowOff>
    </xdr:to>
    <xdr:pic>
      <xdr:nvPicPr>
        <xdr:cNvPr id="3" name="Imagen 2">
          <a:extLst>
            <a:ext uri="{FF2B5EF4-FFF2-40B4-BE49-F238E27FC236}">
              <a16:creationId xmlns:a16="http://schemas.microsoft.com/office/drawing/2014/main" id="{71E73BD4-29BB-4442-BA44-D43A3A24D15E}"/>
            </a:ext>
          </a:extLst>
        </xdr:cNvPr>
        <xdr:cNvPicPr>
          <a:picLocks noChangeAspect="1"/>
        </xdr:cNvPicPr>
      </xdr:nvPicPr>
      <xdr:blipFill rotWithShape="1">
        <a:blip xmlns:r="http://schemas.openxmlformats.org/officeDocument/2006/relationships" r:embed="rId2"/>
        <a:srcRect l="6425" t="17904" r="5370" b="16965"/>
        <a:stretch/>
      </xdr:blipFill>
      <xdr:spPr>
        <a:xfrm>
          <a:off x="29425900" y="7251700"/>
          <a:ext cx="16163927" cy="63872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BENAVIDES%20SALAS/Dropbox/VICTOR%20BENAVIDES/GOBERNACION%202018/PRODUCTOS/F-ES-05%20MAPA%20DE%20RIESGOS%20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s>
    <sheetDataSet>
      <sheetData sheetId="0"/>
      <sheetData sheetId="1">
        <row r="6">
          <cell r="C6" t="str">
            <v>Externo</v>
          </cell>
        </row>
        <row r="21">
          <cell r="C21" t="str">
            <v>Corrupción</v>
          </cell>
        </row>
        <row r="22">
          <cell r="C22" t="str">
            <v>Externo</v>
          </cell>
        </row>
        <row r="23">
          <cell r="C23" t="str">
            <v>Interno</v>
          </cell>
        </row>
        <row r="24">
          <cell r="C24" t="str">
            <v>Proceso</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8"/>
  <sheetViews>
    <sheetView topLeftCell="A34" zoomScale="90" zoomScaleNormal="90" workbookViewId="0">
      <selection activeCell="E38" sqref="E38:F38"/>
    </sheetView>
  </sheetViews>
  <sheetFormatPr baseColWidth="10" defaultColWidth="11.44140625" defaultRowHeight="14.4" x14ac:dyDescent="0.3"/>
  <cols>
    <col min="1" max="1" width="2.88671875" style="291" customWidth="1"/>
    <col min="2" max="3" width="24.6640625" style="291" customWidth="1"/>
    <col min="4" max="4" width="16" style="291" customWidth="1"/>
    <col min="5" max="5" width="24.6640625" style="291" customWidth="1"/>
    <col min="6" max="6" width="27.6640625" style="291" customWidth="1"/>
    <col min="7" max="8" width="24.6640625" style="291" customWidth="1"/>
    <col min="9" max="16384" width="11.44140625" style="291"/>
  </cols>
  <sheetData>
    <row r="1" spans="2:8" ht="15" thickBot="1" x14ac:dyDescent="0.35"/>
    <row r="2" spans="2:8" ht="18" x14ac:dyDescent="0.3">
      <c r="B2" s="345" t="s">
        <v>182</v>
      </c>
      <c r="C2" s="346"/>
      <c r="D2" s="346"/>
      <c r="E2" s="346"/>
      <c r="F2" s="346"/>
      <c r="G2" s="346"/>
      <c r="H2" s="347"/>
    </row>
    <row r="3" spans="2:8" x14ac:dyDescent="0.3">
      <c r="B3" s="292"/>
      <c r="C3" s="293"/>
      <c r="D3" s="293"/>
      <c r="E3" s="293"/>
      <c r="F3" s="293"/>
      <c r="G3" s="293"/>
      <c r="H3" s="294"/>
    </row>
    <row r="4" spans="2:8" ht="63" customHeight="1" x14ac:dyDescent="0.3">
      <c r="B4" s="348" t="s">
        <v>192</v>
      </c>
      <c r="C4" s="349"/>
      <c r="D4" s="349"/>
      <c r="E4" s="349"/>
      <c r="F4" s="349"/>
      <c r="G4" s="349"/>
      <c r="H4" s="350"/>
    </row>
    <row r="5" spans="2:8" ht="63" customHeight="1" x14ac:dyDescent="0.3">
      <c r="B5" s="351"/>
      <c r="C5" s="352"/>
      <c r="D5" s="352"/>
      <c r="E5" s="352"/>
      <c r="F5" s="352"/>
      <c r="G5" s="352"/>
      <c r="H5" s="353"/>
    </row>
    <row r="6" spans="2:8" x14ac:dyDescent="0.3">
      <c r="B6" s="354" t="s">
        <v>183</v>
      </c>
      <c r="C6" s="355"/>
      <c r="D6" s="355"/>
      <c r="E6" s="355"/>
      <c r="F6" s="355"/>
      <c r="G6" s="355"/>
      <c r="H6" s="356"/>
    </row>
    <row r="7" spans="2:8" ht="95.25" customHeight="1" x14ac:dyDescent="0.3">
      <c r="B7" s="357" t="s">
        <v>193</v>
      </c>
      <c r="C7" s="358"/>
      <c r="D7" s="358"/>
      <c r="E7" s="358"/>
      <c r="F7" s="358"/>
      <c r="G7" s="358"/>
      <c r="H7" s="359"/>
    </row>
    <row r="8" spans="2:8" x14ac:dyDescent="0.3">
      <c r="B8" s="271"/>
      <c r="C8" s="272"/>
      <c r="D8" s="272"/>
      <c r="E8" s="272"/>
      <c r="F8" s="272"/>
      <c r="G8" s="272"/>
      <c r="H8" s="273"/>
    </row>
    <row r="9" spans="2:8" ht="20.399999999999999" customHeight="1" x14ac:dyDescent="0.3">
      <c r="B9" s="364" t="s">
        <v>210</v>
      </c>
      <c r="C9" s="365"/>
      <c r="D9" s="365"/>
      <c r="E9" s="365"/>
      <c r="F9" s="365"/>
      <c r="G9" s="365"/>
      <c r="H9" s="366"/>
    </row>
    <row r="10" spans="2:8" x14ac:dyDescent="0.3">
      <c r="B10" s="277"/>
      <c r="C10" s="278"/>
      <c r="D10" s="278"/>
      <c r="E10" s="278"/>
      <c r="F10" s="278"/>
      <c r="G10" s="278"/>
      <c r="H10" s="279"/>
    </row>
    <row r="11" spans="2:8" ht="20.399999999999999" customHeight="1" x14ac:dyDescent="0.3">
      <c r="B11" s="367" t="s">
        <v>211</v>
      </c>
      <c r="C11" s="368"/>
      <c r="D11" s="368"/>
      <c r="E11" s="368"/>
      <c r="F11" s="368"/>
      <c r="G11" s="368"/>
      <c r="H11" s="369"/>
    </row>
    <row r="12" spans="2:8" s="316" customFormat="1" ht="20.399999999999999" customHeight="1" x14ac:dyDescent="0.3">
      <c r="B12" s="313"/>
      <c r="C12" s="314"/>
      <c r="D12" s="314"/>
      <c r="E12" s="314"/>
      <c r="F12" s="314"/>
      <c r="G12" s="314"/>
      <c r="H12" s="315"/>
    </row>
    <row r="13" spans="2:8" ht="20.399999999999999" customHeight="1" x14ac:dyDescent="0.3">
      <c r="B13" s="354" t="s">
        <v>208</v>
      </c>
      <c r="C13" s="370"/>
      <c r="D13" s="370"/>
      <c r="E13" s="370"/>
      <c r="F13" s="370"/>
      <c r="G13" s="370"/>
      <c r="H13" s="371"/>
    </row>
    <row r="14" spans="2:8" ht="9" customHeight="1" x14ac:dyDescent="0.3">
      <c r="B14" s="354"/>
      <c r="C14" s="370"/>
      <c r="D14" s="370"/>
      <c r="E14" s="370"/>
      <c r="F14" s="370"/>
      <c r="G14" s="370"/>
      <c r="H14" s="371"/>
    </row>
    <row r="15" spans="2:8" x14ac:dyDescent="0.3">
      <c r="B15" s="354" t="s">
        <v>207</v>
      </c>
      <c r="C15" s="370"/>
      <c r="D15" s="370"/>
      <c r="E15" s="370"/>
      <c r="F15" s="370"/>
      <c r="G15" s="370"/>
      <c r="H15" s="371"/>
    </row>
    <row r="16" spans="2:8" x14ac:dyDescent="0.3">
      <c r="B16" s="274"/>
      <c r="C16" s="275"/>
      <c r="D16" s="275"/>
      <c r="E16" s="275"/>
      <c r="F16" s="275"/>
      <c r="G16" s="275"/>
      <c r="H16" s="276"/>
    </row>
    <row r="17" spans="2:8" ht="18.600000000000001" customHeight="1" x14ac:dyDescent="0.3">
      <c r="B17" s="354" t="s">
        <v>209</v>
      </c>
      <c r="C17" s="370"/>
      <c r="D17" s="370"/>
      <c r="E17" s="370"/>
      <c r="F17" s="370"/>
      <c r="G17" s="370"/>
      <c r="H17" s="371"/>
    </row>
    <row r="18" spans="2:8" ht="18.600000000000001" customHeight="1" x14ac:dyDescent="0.3">
      <c r="B18" s="274"/>
      <c r="C18" s="275"/>
      <c r="D18" s="275"/>
      <c r="E18" s="275"/>
      <c r="F18" s="275"/>
      <c r="G18" s="275"/>
      <c r="H18" s="276"/>
    </row>
    <row r="19" spans="2:8" ht="18.600000000000001" customHeight="1" x14ac:dyDescent="0.3">
      <c r="B19" s="354" t="s">
        <v>212</v>
      </c>
      <c r="C19" s="370"/>
      <c r="D19" s="370"/>
      <c r="E19" s="370"/>
      <c r="F19" s="370"/>
      <c r="G19" s="370"/>
      <c r="H19" s="371"/>
    </row>
    <row r="20" spans="2:8" ht="18.600000000000001" customHeight="1" thickBot="1" x14ac:dyDescent="0.35">
      <c r="B20" s="214"/>
      <c r="C20" s="280"/>
      <c r="D20" s="280"/>
      <c r="E20" s="280"/>
      <c r="F20" s="280"/>
      <c r="G20" s="280"/>
      <c r="H20" s="281"/>
    </row>
    <row r="21" spans="2:8" ht="15" thickTop="1" x14ac:dyDescent="0.3">
      <c r="B21" s="295"/>
      <c r="C21" s="386" t="s">
        <v>184</v>
      </c>
      <c r="D21" s="361"/>
      <c r="E21" s="362" t="s">
        <v>185</v>
      </c>
      <c r="F21" s="363"/>
      <c r="G21" s="300"/>
      <c r="H21" s="296"/>
    </row>
    <row r="22" spans="2:8" ht="35.25" customHeight="1" x14ac:dyDescent="0.3">
      <c r="B22" s="295"/>
      <c r="C22" s="372" t="s">
        <v>186</v>
      </c>
      <c r="D22" s="373"/>
      <c r="E22" s="374" t="s">
        <v>187</v>
      </c>
      <c r="F22" s="375"/>
      <c r="G22" s="300"/>
      <c r="H22" s="296"/>
    </row>
    <row r="23" spans="2:8" ht="17.25" customHeight="1" x14ac:dyDescent="0.3">
      <c r="B23" s="295"/>
      <c r="C23" s="372" t="s">
        <v>221</v>
      </c>
      <c r="D23" s="373"/>
      <c r="E23" s="374" t="s">
        <v>188</v>
      </c>
      <c r="F23" s="375"/>
      <c r="G23" s="300"/>
      <c r="H23" s="296"/>
    </row>
    <row r="24" spans="2:8" ht="69.75" customHeight="1" x14ac:dyDescent="0.3">
      <c r="B24" s="295"/>
      <c r="C24" s="372" t="s">
        <v>206</v>
      </c>
      <c r="D24" s="373"/>
      <c r="E24" s="374" t="s">
        <v>235</v>
      </c>
      <c r="F24" s="375"/>
      <c r="G24" s="300"/>
      <c r="H24" s="296"/>
    </row>
    <row r="25" spans="2:8" ht="69.75" customHeight="1" x14ac:dyDescent="0.3">
      <c r="B25" s="295"/>
      <c r="C25" s="372" t="s">
        <v>236</v>
      </c>
      <c r="D25" s="373"/>
      <c r="E25" s="374" t="s">
        <v>237</v>
      </c>
      <c r="F25" s="375"/>
      <c r="G25" s="300"/>
      <c r="H25" s="296"/>
    </row>
    <row r="26" spans="2:8" ht="69.75" customHeight="1" x14ac:dyDescent="0.3">
      <c r="B26" s="295"/>
      <c r="C26" s="372" t="s">
        <v>223</v>
      </c>
      <c r="D26" s="373"/>
      <c r="E26" s="374" t="s">
        <v>189</v>
      </c>
      <c r="F26" s="375"/>
      <c r="G26" s="300"/>
      <c r="H26" s="296"/>
    </row>
    <row r="27" spans="2:8" ht="69.75" customHeight="1" x14ac:dyDescent="0.3">
      <c r="B27" s="295"/>
      <c r="C27" s="376" t="s">
        <v>78</v>
      </c>
      <c r="D27" s="377"/>
      <c r="E27" s="378" t="s">
        <v>234</v>
      </c>
      <c r="F27" s="379"/>
      <c r="G27" s="300"/>
      <c r="H27" s="296"/>
    </row>
    <row r="28" spans="2:8" ht="69.75" customHeight="1" x14ac:dyDescent="0.3">
      <c r="B28" s="295"/>
      <c r="C28" s="376" t="s">
        <v>224</v>
      </c>
      <c r="D28" s="377"/>
      <c r="E28" s="378" t="s">
        <v>225</v>
      </c>
      <c r="F28" s="379"/>
      <c r="G28" s="300"/>
      <c r="H28" s="296"/>
    </row>
    <row r="29" spans="2:8" ht="69.75" customHeight="1" x14ac:dyDescent="0.3">
      <c r="B29" s="295"/>
      <c r="C29" s="376" t="s">
        <v>226</v>
      </c>
      <c r="D29" s="377"/>
      <c r="E29" s="378" t="s">
        <v>227</v>
      </c>
      <c r="F29" s="379"/>
      <c r="G29" s="300"/>
      <c r="H29" s="296"/>
    </row>
    <row r="30" spans="2:8" ht="69.75" customHeight="1" x14ac:dyDescent="0.3">
      <c r="B30" s="295"/>
      <c r="C30" s="376" t="s">
        <v>50</v>
      </c>
      <c r="D30" s="377"/>
      <c r="E30" s="378" t="s">
        <v>228</v>
      </c>
      <c r="F30" s="379"/>
      <c r="G30" s="300"/>
      <c r="H30" s="296"/>
    </row>
    <row r="31" spans="2:8" ht="126" customHeight="1" x14ac:dyDescent="0.3">
      <c r="B31" s="295"/>
      <c r="C31" s="376" t="s">
        <v>229</v>
      </c>
      <c r="D31" s="377"/>
      <c r="E31" s="378" t="s">
        <v>230</v>
      </c>
      <c r="F31" s="379"/>
      <c r="G31" s="300"/>
      <c r="H31" s="296"/>
    </row>
    <row r="32" spans="2:8" ht="69.75" customHeight="1" x14ac:dyDescent="0.3">
      <c r="B32" s="295"/>
      <c r="C32" s="376" t="s">
        <v>231</v>
      </c>
      <c r="D32" s="377"/>
      <c r="E32" s="378" t="s">
        <v>232</v>
      </c>
      <c r="F32" s="379"/>
      <c r="G32" s="300"/>
      <c r="H32" s="296"/>
    </row>
    <row r="33" spans="2:8" ht="69.75" customHeight="1" x14ac:dyDescent="0.3">
      <c r="B33" s="295"/>
      <c r="C33" s="376" t="s">
        <v>166</v>
      </c>
      <c r="D33" s="377"/>
      <c r="E33" s="378" t="s">
        <v>233</v>
      </c>
      <c r="F33" s="379"/>
      <c r="G33" s="300"/>
      <c r="H33" s="296"/>
    </row>
    <row r="34" spans="2:8" x14ac:dyDescent="0.3">
      <c r="B34" s="295"/>
      <c r="C34" s="285"/>
      <c r="D34" s="285"/>
      <c r="E34" s="286"/>
      <c r="F34" s="286"/>
      <c r="G34" s="300"/>
      <c r="H34" s="296"/>
    </row>
    <row r="35" spans="2:8" x14ac:dyDescent="0.3">
      <c r="B35" s="354" t="s">
        <v>238</v>
      </c>
      <c r="C35" s="370"/>
      <c r="D35" s="370"/>
      <c r="E35" s="370"/>
      <c r="F35" s="370"/>
      <c r="G35" s="370"/>
      <c r="H35" s="371"/>
    </row>
    <row r="36" spans="2:8" ht="14.4" customHeight="1" thickBot="1" x14ac:dyDescent="0.35">
      <c r="B36" s="301"/>
      <c r="C36" s="290"/>
      <c r="D36" s="290"/>
      <c r="E36" s="290"/>
      <c r="F36" s="290"/>
      <c r="G36" s="290"/>
      <c r="H36" s="302"/>
    </row>
    <row r="37" spans="2:8" ht="14.4" customHeight="1" thickTop="1" x14ac:dyDescent="0.3">
      <c r="B37" s="301"/>
      <c r="C37" s="386" t="s">
        <v>184</v>
      </c>
      <c r="D37" s="361"/>
      <c r="E37" s="362" t="s">
        <v>185</v>
      </c>
      <c r="F37" s="363"/>
      <c r="G37" s="290"/>
      <c r="H37" s="302"/>
    </row>
    <row r="38" spans="2:8" ht="90" customHeight="1" x14ac:dyDescent="0.3">
      <c r="B38" s="301"/>
      <c r="C38" s="376" t="s">
        <v>199</v>
      </c>
      <c r="D38" s="377"/>
      <c r="E38" s="378" t="s">
        <v>239</v>
      </c>
      <c r="F38" s="379"/>
      <c r="G38" s="290"/>
      <c r="H38" s="302"/>
    </row>
    <row r="39" spans="2:8" ht="53.4" customHeight="1" x14ac:dyDescent="0.3">
      <c r="B39" s="301"/>
      <c r="C39" s="376" t="s">
        <v>171</v>
      </c>
      <c r="D39" s="377"/>
      <c r="E39" s="378" t="s">
        <v>264</v>
      </c>
      <c r="F39" s="379"/>
      <c r="G39" s="290"/>
      <c r="H39" s="302"/>
    </row>
    <row r="40" spans="2:8" ht="54" customHeight="1" x14ac:dyDescent="0.3">
      <c r="B40" s="301"/>
      <c r="C40" s="376" t="s">
        <v>64</v>
      </c>
      <c r="D40" s="377"/>
      <c r="E40" s="378" t="s">
        <v>265</v>
      </c>
      <c r="F40" s="379"/>
      <c r="G40" s="290"/>
      <c r="H40" s="302"/>
    </row>
    <row r="41" spans="2:8" ht="32.4" customHeight="1" x14ac:dyDescent="0.3">
      <c r="B41" s="301"/>
      <c r="C41" s="376" t="s">
        <v>240</v>
      </c>
      <c r="D41" s="377"/>
      <c r="E41" s="378" t="s">
        <v>241</v>
      </c>
      <c r="F41" s="379"/>
      <c r="G41" s="290"/>
      <c r="H41" s="302"/>
    </row>
    <row r="42" spans="2:8" x14ac:dyDescent="0.3">
      <c r="B42" s="301"/>
      <c r="C42" s="290"/>
      <c r="D42" s="290"/>
      <c r="E42" s="290"/>
      <c r="F42" s="290"/>
      <c r="G42" s="290"/>
      <c r="H42" s="302"/>
    </row>
    <row r="43" spans="2:8" ht="18.600000000000001" customHeight="1" x14ac:dyDescent="0.3">
      <c r="B43" s="394" t="s">
        <v>217</v>
      </c>
      <c r="C43" s="395"/>
      <c r="D43" s="395"/>
      <c r="E43" s="395"/>
      <c r="F43" s="395"/>
      <c r="G43" s="395"/>
      <c r="H43" s="396"/>
    </row>
    <row r="44" spans="2:8" ht="18.600000000000001" customHeight="1" x14ac:dyDescent="0.3">
      <c r="B44" s="287"/>
      <c r="C44" s="288"/>
      <c r="D44" s="288"/>
      <c r="E44" s="288"/>
      <c r="F44" s="288"/>
      <c r="G44" s="288"/>
      <c r="H44" s="289"/>
    </row>
    <row r="45" spans="2:8" ht="18.600000000000001" customHeight="1" x14ac:dyDescent="0.3">
      <c r="B45" s="354" t="s">
        <v>213</v>
      </c>
      <c r="C45" s="370"/>
      <c r="D45" s="370"/>
      <c r="E45" s="370"/>
      <c r="F45" s="370"/>
      <c r="G45" s="370"/>
      <c r="H45" s="371"/>
    </row>
    <row r="46" spans="2:8" ht="18.600000000000001" customHeight="1" thickBot="1" x14ac:dyDescent="0.35">
      <c r="B46" s="214"/>
      <c r="C46" s="280"/>
      <c r="D46" s="280"/>
      <c r="E46" s="280"/>
      <c r="F46" s="280"/>
      <c r="G46" s="280"/>
      <c r="H46" s="281"/>
    </row>
    <row r="47" spans="2:8" ht="18.600000000000001" customHeight="1" thickTop="1" x14ac:dyDescent="0.3">
      <c r="B47" s="214"/>
      <c r="C47" s="386" t="s">
        <v>184</v>
      </c>
      <c r="D47" s="361"/>
      <c r="E47" s="362" t="s">
        <v>185</v>
      </c>
      <c r="F47" s="363"/>
      <c r="G47" s="280"/>
      <c r="H47" s="281"/>
    </row>
    <row r="48" spans="2:8" ht="53.1" customHeight="1" x14ac:dyDescent="0.3">
      <c r="B48" s="214"/>
      <c r="C48" s="397" t="s">
        <v>174</v>
      </c>
      <c r="D48" s="381"/>
      <c r="E48" s="378" t="s">
        <v>190</v>
      </c>
      <c r="F48" s="379"/>
      <c r="G48" s="280"/>
      <c r="H48" s="281"/>
    </row>
    <row r="49" spans="2:8" ht="54" customHeight="1" x14ac:dyDescent="0.3">
      <c r="B49" s="214"/>
      <c r="C49" s="397" t="s">
        <v>90</v>
      </c>
      <c r="D49" s="381"/>
      <c r="E49" s="378" t="s">
        <v>242</v>
      </c>
      <c r="F49" s="379"/>
      <c r="G49" s="280"/>
      <c r="H49" s="281"/>
    </row>
    <row r="50" spans="2:8" ht="51.9" customHeight="1" x14ac:dyDescent="0.3">
      <c r="B50" s="214"/>
      <c r="C50" s="397" t="s">
        <v>91</v>
      </c>
      <c r="D50" s="381"/>
      <c r="E50" s="378" t="s">
        <v>244</v>
      </c>
      <c r="F50" s="379"/>
      <c r="G50" s="280"/>
      <c r="H50" s="281"/>
    </row>
    <row r="51" spans="2:8" ht="53.4" customHeight="1" x14ac:dyDescent="0.3">
      <c r="B51" s="214"/>
      <c r="C51" s="397" t="s">
        <v>114</v>
      </c>
      <c r="D51" s="381"/>
      <c r="E51" s="378" t="s">
        <v>244</v>
      </c>
      <c r="F51" s="379"/>
      <c r="G51" s="280"/>
      <c r="H51" s="281"/>
    </row>
    <row r="52" spans="2:8" ht="48.6" customHeight="1" x14ac:dyDescent="0.3">
      <c r="B52" s="214"/>
      <c r="C52" s="397" t="s">
        <v>92</v>
      </c>
      <c r="D52" s="381"/>
      <c r="E52" s="378" t="s">
        <v>245</v>
      </c>
      <c r="F52" s="379"/>
      <c r="G52" s="280"/>
      <c r="H52" s="281"/>
    </row>
    <row r="53" spans="2:8" ht="49.5" customHeight="1" x14ac:dyDescent="0.3">
      <c r="B53" s="214"/>
      <c r="C53" s="397" t="s">
        <v>93</v>
      </c>
      <c r="D53" s="381"/>
      <c r="E53" s="378" t="s">
        <v>243</v>
      </c>
      <c r="F53" s="379"/>
      <c r="G53" s="280"/>
      <c r="H53" s="281"/>
    </row>
    <row r="54" spans="2:8" ht="50.1" customHeight="1" x14ac:dyDescent="0.3">
      <c r="B54" s="214"/>
      <c r="C54" s="397" t="s">
        <v>109</v>
      </c>
      <c r="D54" s="381"/>
      <c r="E54" s="378" t="s">
        <v>248</v>
      </c>
      <c r="F54" s="379"/>
      <c r="G54" s="280"/>
      <c r="H54" s="281"/>
    </row>
    <row r="55" spans="2:8" ht="29.4" customHeight="1" x14ac:dyDescent="0.3">
      <c r="B55" s="214"/>
      <c r="C55" s="397" t="s">
        <v>113</v>
      </c>
      <c r="D55" s="381"/>
      <c r="E55" s="378" t="s">
        <v>246</v>
      </c>
      <c r="F55" s="379"/>
      <c r="G55" s="280"/>
      <c r="H55" s="281"/>
    </row>
    <row r="56" spans="2:8" ht="39.9" customHeight="1" x14ac:dyDescent="0.3">
      <c r="B56" s="214"/>
      <c r="C56" s="397" t="s">
        <v>117</v>
      </c>
      <c r="D56" s="381"/>
      <c r="E56" s="378" t="s">
        <v>247</v>
      </c>
      <c r="F56" s="379"/>
      <c r="G56" s="280"/>
      <c r="H56" s="281"/>
    </row>
    <row r="57" spans="2:8" ht="29.4" customHeight="1" x14ac:dyDescent="0.3">
      <c r="B57" s="214"/>
      <c r="C57" s="397" t="s">
        <v>10</v>
      </c>
      <c r="D57" s="381"/>
      <c r="E57" s="378" t="s">
        <v>202</v>
      </c>
      <c r="F57" s="379"/>
      <c r="G57" s="280"/>
      <c r="H57" s="281"/>
    </row>
    <row r="58" spans="2:8" ht="18.600000000000001" customHeight="1" x14ac:dyDescent="0.3">
      <c r="B58" s="214"/>
      <c r="C58" s="280"/>
      <c r="D58" s="280"/>
      <c r="E58" s="280"/>
      <c r="F58" s="280"/>
      <c r="G58" s="280"/>
      <c r="H58" s="281"/>
    </row>
    <row r="59" spans="2:8" ht="18.600000000000001" customHeight="1" x14ac:dyDescent="0.3">
      <c r="B59" s="387" t="s">
        <v>216</v>
      </c>
      <c r="C59" s="388"/>
      <c r="D59" s="388"/>
      <c r="E59" s="388"/>
      <c r="F59" s="388"/>
      <c r="G59" s="388"/>
      <c r="H59" s="389"/>
    </row>
    <row r="60" spans="2:8" ht="18.600000000000001" customHeight="1" x14ac:dyDescent="0.3">
      <c r="B60" s="214"/>
      <c r="C60" s="280"/>
      <c r="D60" s="280"/>
      <c r="E60" s="280"/>
      <c r="F60" s="280"/>
      <c r="G60" s="280"/>
      <c r="H60" s="281"/>
    </row>
    <row r="61" spans="2:8" ht="18.600000000000001" customHeight="1" x14ac:dyDescent="0.3">
      <c r="B61" s="390" t="s">
        <v>214</v>
      </c>
      <c r="C61" s="391"/>
      <c r="D61" s="391"/>
      <c r="E61" s="391"/>
      <c r="F61" s="391"/>
      <c r="G61" s="391"/>
      <c r="H61" s="392"/>
    </row>
    <row r="62" spans="2:8" ht="18.600000000000001" customHeight="1" x14ac:dyDescent="0.3">
      <c r="B62" s="274"/>
      <c r="C62" s="275"/>
      <c r="D62" s="275"/>
      <c r="E62" s="275"/>
      <c r="F62" s="275"/>
      <c r="G62" s="275"/>
      <c r="H62" s="276"/>
    </row>
    <row r="63" spans="2:8" ht="30" customHeight="1" x14ac:dyDescent="0.3">
      <c r="B63" s="354" t="s">
        <v>215</v>
      </c>
      <c r="C63" s="370"/>
      <c r="D63" s="370"/>
      <c r="E63" s="370"/>
      <c r="F63" s="370"/>
      <c r="G63" s="370"/>
      <c r="H63" s="371"/>
    </row>
    <row r="64" spans="2:8" ht="15" thickBot="1" x14ac:dyDescent="0.35">
      <c r="B64" s="214"/>
      <c r="C64" s="280"/>
      <c r="D64" s="280"/>
      <c r="E64" s="280"/>
      <c r="F64" s="280"/>
      <c r="G64" s="280"/>
      <c r="H64" s="281"/>
    </row>
    <row r="65" spans="2:8" ht="30" customHeight="1" thickTop="1" x14ac:dyDescent="0.3">
      <c r="B65" s="214"/>
      <c r="C65" s="386" t="s">
        <v>184</v>
      </c>
      <c r="D65" s="361"/>
      <c r="E65" s="362" t="s">
        <v>185</v>
      </c>
      <c r="F65" s="363"/>
      <c r="G65" s="280"/>
      <c r="H65" s="281"/>
    </row>
    <row r="66" spans="2:8" ht="30" customHeight="1" x14ac:dyDescent="0.3">
      <c r="B66" s="214"/>
      <c r="C66" s="397" t="s">
        <v>124</v>
      </c>
      <c r="D66" s="381"/>
      <c r="E66" s="378" t="s">
        <v>249</v>
      </c>
      <c r="F66" s="379"/>
      <c r="G66" s="280"/>
      <c r="H66" s="281"/>
    </row>
    <row r="67" spans="2:8" ht="44.4" customHeight="1" x14ac:dyDescent="0.3">
      <c r="B67" s="214"/>
      <c r="C67" s="397" t="s">
        <v>125</v>
      </c>
      <c r="D67" s="381"/>
      <c r="E67" s="378" t="s">
        <v>250</v>
      </c>
      <c r="F67" s="379"/>
      <c r="G67" s="280"/>
      <c r="H67" s="281"/>
    </row>
    <row r="68" spans="2:8" ht="51" customHeight="1" x14ac:dyDescent="0.3">
      <c r="B68" s="214"/>
      <c r="C68" s="397" t="s">
        <v>177</v>
      </c>
      <c r="D68" s="381"/>
      <c r="E68" s="378" t="s">
        <v>251</v>
      </c>
      <c r="F68" s="379"/>
      <c r="G68" s="280"/>
      <c r="H68" s="281"/>
    </row>
    <row r="69" spans="2:8" ht="76.5" customHeight="1" x14ac:dyDescent="0.3">
      <c r="B69" s="214"/>
      <c r="C69" s="397" t="s">
        <v>252</v>
      </c>
      <c r="D69" s="381"/>
      <c r="E69" s="378" t="s">
        <v>191</v>
      </c>
      <c r="F69" s="379"/>
      <c r="G69" s="280"/>
      <c r="H69" s="281"/>
    </row>
    <row r="70" spans="2:8" ht="30" customHeight="1" x14ac:dyDescent="0.3">
      <c r="B70" s="214"/>
      <c r="C70" s="397" t="s">
        <v>149</v>
      </c>
      <c r="D70" s="381"/>
      <c r="E70" s="378" t="s">
        <v>254</v>
      </c>
      <c r="F70" s="379"/>
      <c r="G70" s="280"/>
      <c r="H70" s="281"/>
    </row>
    <row r="71" spans="2:8" ht="30" customHeight="1" x14ac:dyDescent="0.3">
      <c r="B71" s="214"/>
      <c r="C71" s="397" t="s">
        <v>255</v>
      </c>
      <c r="D71" s="381"/>
      <c r="E71" s="378" t="s">
        <v>256</v>
      </c>
      <c r="F71" s="379"/>
      <c r="G71" s="280"/>
      <c r="H71" s="281"/>
    </row>
    <row r="72" spans="2:8" ht="30" customHeight="1" x14ac:dyDescent="0.3">
      <c r="B72" s="214"/>
      <c r="C72" s="397" t="s">
        <v>257</v>
      </c>
      <c r="D72" s="381"/>
      <c r="E72" s="378" t="s">
        <v>258</v>
      </c>
      <c r="F72" s="379"/>
      <c r="G72" s="280"/>
      <c r="H72" s="281"/>
    </row>
    <row r="73" spans="2:8" ht="53.4" customHeight="1" x14ac:dyDescent="0.3">
      <c r="B73" s="214"/>
      <c r="C73" s="397" t="s">
        <v>132</v>
      </c>
      <c r="D73" s="381"/>
      <c r="E73" s="378" t="s">
        <v>253</v>
      </c>
      <c r="F73" s="379"/>
      <c r="G73" s="280"/>
      <c r="H73" s="281"/>
    </row>
    <row r="74" spans="2:8" ht="30" customHeight="1" x14ac:dyDescent="0.3">
      <c r="B74" s="214"/>
      <c r="C74" s="280"/>
      <c r="D74" s="280"/>
      <c r="E74" s="280"/>
      <c r="F74" s="280"/>
      <c r="G74" s="280"/>
      <c r="H74" s="281"/>
    </row>
    <row r="75" spans="2:8" ht="18.600000000000001" customHeight="1" x14ac:dyDescent="0.3">
      <c r="B75" s="390" t="s">
        <v>218</v>
      </c>
      <c r="C75" s="391"/>
      <c r="D75" s="391"/>
      <c r="E75" s="391"/>
      <c r="F75" s="391"/>
      <c r="G75" s="391"/>
      <c r="H75" s="392"/>
    </row>
    <row r="76" spans="2:8" ht="18.600000000000001" customHeight="1" x14ac:dyDescent="0.3">
      <c r="B76" s="282"/>
      <c r="C76" s="283"/>
      <c r="D76" s="283"/>
      <c r="E76" s="283"/>
      <c r="F76" s="283"/>
      <c r="G76" s="283"/>
      <c r="H76" s="284"/>
    </row>
    <row r="77" spans="2:8" ht="18.600000000000001" customHeight="1" x14ac:dyDescent="0.3">
      <c r="B77" s="390" t="s">
        <v>219</v>
      </c>
      <c r="C77" s="391"/>
      <c r="D77" s="391"/>
      <c r="E77" s="391"/>
      <c r="F77" s="391"/>
      <c r="G77" s="391"/>
      <c r="H77" s="392"/>
    </row>
    <row r="78" spans="2:8" ht="18.600000000000001" customHeight="1" x14ac:dyDescent="0.3">
      <c r="B78" s="282"/>
      <c r="C78" s="283"/>
      <c r="D78" s="283"/>
      <c r="E78" s="283"/>
      <c r="F78" s="283"/>
      <c r="G78" s="283"/>
      <c r="H78" s="284"/>
    </row>
    <row r="79" spans="2:8" ht="18.600000000000001" customHeight="1" x14ac:dyDescent="0.3">
      <c r="B79" s="390" t="s">
        <v>220</v>
      </c>
      <c r="C79" s="391"/>
      <c r="D79" s="391"/>
      <c r="E79" s="391"/>
      <c r="F79" s="391"/>
      <c r="G79" s="391"/>
      <c r="H79" s="392"/>
    </row>
    <row r="80" spans="2:8" x14ac:dyDescent="0.3">
      <c r="B80" s="214"/>
      <c r="C80" s="303"/>
      <c r="D80" s="303"/>
      <c r="E80" s="303"/>
      <c r="F80" s="303"/>
      <c r="G80" s="303"/>
      <c r="H80" s="215"/>
    </row>
    <row r="81" spans="2:8" x14ac:dyDescent="0.3">
      <c r="B81" s="214"/>
      <c r="C81" s="303"/>
      <c r="D81" s="303"/>
      <c r="E81" s="303"/>
      <c r="F81" s="303"/>
      <c r="G81" s="303"/>
      <c r="H81" s="215"/>
    </row>
    <row r="82" spans="2:8" x14ac:dyDescent="0.3">
      <c r="B82" s="214" t="s">
        <v>261</v>
      </c>
      <c r="C82" s="303"/>
      <c r="D82" s="303"/>
      <c r="E82" s="303"/>
      <c r="F82" s="303"/>
      <c r="G82" s="303"/>
      <c r="H82" s="215"/>
    </row>
    <row r="83" spans="2:8" x14ac:dyDescent="0.3">
      <c r="B83" s="214"/>
      <c r="C83" s="303"/>
      <c r="D83" s="303"/>
      <c r="E83" s="303"/>
      <c r="F83" s="303"/>
      <c r="G83" s="303"/>
      <c r="H83" s="215"/>
    </row>
    <row r="84" spans="2:8" ht="15" thickBot="1" x14ac:dyDescent="0.35">
      <c r="B84" s="295"/>
      <c r="C84" s="300"/>
      <c r="D84" s="304"/>
      <c r="E84" s="305"/>
      <c r="F84" s="305"/>
      <c r="G84" s="306"/>
      <c r="H84" s="296"/>
    </row>
    <row r="85" spans="2:8" ht="15" thickTop="1" x14ac:dyDescent="0.3">
      <c r="B85" s="307" t="s">
        <v>262</v>
      </c>
      <c r="C85" s="360" t="s">
        <v>184</v>
      </c>
      <c r="D85" s="361"/>
      <c r="E85" s="362" t="s">
        <v>185</v>
      </c>
      <c r="F85" s="363"/>
      <c r="G85" s="300"/>
      <c r="H85" s="296"/>
    </row>
    <row r="86" spans="2:8" s="213" customFormat="1" x14ac:dyDescent="0.3">
      <c r="B86" s="311">
        <v>2</v>
      </c>
      <c r="C86" s="393" t="s">
        <v>186</v>
      </c>
      <c r="D86" s="373"/>
      <c r="E86" s="374" t="s">
        <v>187</v>
      </c>
      <c r="F86" s="375"/>
      <c r="G86" s="308"/>
      <c r="H86" s="216"/>
    </row>
    <row r="87" spans="2:8" s="213" customFormat="1" ht="17.25" customHeight="1" x14ac:dyDescent="0.3">
      <c r="B87" s="311">
        <v>2</v>
      </c>
      <c r="C87" s="393" t="s">
        <v>221</v>
      </c>
      <c r="D87" s="373"/>
      <c r="E87" s="374" t="s">
        <v>188</v>
      </c>
      <c r="F87" s="375"/>
      <c r="G87" s="308"/>
      <c r="H87" s="216"/>
    </row>
    <row r="88" spans="2:8" s="213" customFormat="1" ht="25.5" customHeight="1" x14ac:dyDescent="0.3">
      <c r="B88" s="311">
        <v>2</v>
      </c>
      <c r="C88" s="393" t="s">
        <v>206</v>
      </c>
      <c r="D88" s="373"/>
      <c r="E88" s="374" t="s">
        <v>235</v>
      </c>
      <c r="F88" s="375"/>
      <c r="G88" s="308"/>
      <c r="H88" s="216"/>
    </row>
    <row r="89" spans="2:8" s="213" customFormat="1" ht="25.5" customHeight="1" x14ac:dyDescent="0.3">
      <c r="B89" s="311">
        <v>2</v>
      </c>
      <c r="C89" s="393" t="s">
        <v>236</v>
      </c>
      <c r="D89" s="373"/>
      <c r="E89" s="374" t="s">
        <v>237</v>
      </c>
      <c r="F89" s="375"/>
      <c r="G89" s="308"/>
      <c r="H89" s="216"/>
    </row>
    <row r="90" spans="2:8" s="213" customFormat="1" ht="66.900000000000006" customHeight="1" x14ac:dyDescent="0.3">
      <c r="B90" s="311">
        <v>2</v>
      </c>
      <c r="C90" s="393" t="s">
        <v>223</v>
      </c>
      <c r="D90" s="373"/>
      <c r="E90" s="374" t="s">
        <v>189</v>
      </c>
      <c r="F90" s="375"/>
      <c r="G90" s="308"/>
      <c r="H90" s="216"/>
    </row>
    <row r="91" spans="2:8" s="213" customFormat="1" ht="67.5" customHeight="1" x14ac:dyDescent="0.3">
      <c r="B91" s="311">
        <v>2</v>
      </c>
      <c r="C91" s="381" t="s">
        <v>78</v>
      </c>
      <c r="D91" s="377"/>
      <c r="E91" s="378" t="s">
        <v>234</v>
      </c>
      <c r="F91" s="379"/>
      <c r="G91" s="308"/>
      <c r="H91" s="216"/>
    </row>
    <row r="92" spans="2:8" s="213" customFormat="1" ht="43.5" customHeight="1" x14ac:dyDescent="0.3">
      <c r="B92" s="311">
        <v>2</v>
      </c>
      <c r="C92" s="381" t="s">
        <v>224</v>
      </c>
      <c r="D92" s="377"/>
      <c r="E92" s="378" t="s">
        <v>225</v>
      </c>
      <c r="F92" s="379"/>
      <c r="G92" s="308"/>
      <c r="H92" s="216"/>
    </row>
    <row r="93" spans="2:8" s="213" customFormat="1" ht="35.1" customHeight="1" x14ac:dyDescent="0.3">
      <c r="B93" s="311">
        <v>2</v>
      </c>
      <c r="C93" s="381" t="s">
        <v>226</v>
      </c>
      <c r="D93" s="377"/>
      <c r="E93" s="378" t="s">
        <v>227</v>
      </c>
      <c r="F93" s="379"/>
      <c r="G93" s="308"/>
      <c r="H93" s="216"/>
    </row>
    <row r="94" spans="2:8" s="213" customFormat="1" ht="72.75" customHeight="1" x14ac:dyDescent="0.3">
      <c r="B94" s="311">
        <v>2</v>
      </c>
      <c r="C94" s="381" t="s">
        <v>50</v>
      </c>
      <c r="D94" s="377"/>
      <c r="E94" s="378" t="s">
        <v>259</v>
      </c>
      <c r="F94" s="379"/>
      <c r="G94" s="308"/>
      <c r="H94" s="216"/>
    </row>
    <row r="95" spans="2:8" s="213" customFormat="1" ht="93.9" customHeight="1" x14ac:dyDescent="0.3">
      <c r="B95" s="311">
        <v>2</v>
      </c>
      <c r="C95" s="381" t="s">
        <v>229</v>
      </c>
      <c r="D95" s="377"/>
      <c r="E95" s="378" t="s">
        <v>230</v>
      </c>
      <c r="F95" s="379"/>
      <c r="G95" s="308"/>
      <c r="H95" s="216"/>
    </row>
    <row r="96" spans="2:8" s="213" customFormat="1" ht="93.9" customHeight="1" x14ac:dyDescent="0.3">
      <c r="B96" s="311">
        <v>2</v>
      </c>
      <c r="C96" s="381" t="s">
        <v>231</v>
      </c>
      <c r="D96" s="377"/>
      <c r="E96" s="378" t="s">
        <v>232</v>
      </c>
      <c r="F96" s="379"/>
      <c r="G96" s="308"/>
      <c r="H96" s="216"/>
    </row>
    <row r="97" spans="2:8" s="213" customFormat="1" x14ac:dyDescent="0.3">
      <c r="B97" s="311">
        <v>2</v>
      </c>
      <c r="C97" s="381" t="s">
        <v>166</v>
      </c>
      <c r="D97" s="377"/>
      <c r="E97" s="378" t="s">
        <v>233</v>
      </c>
      <c r="F97" s="379"/>
      <c r="G97" s="308"/>
      <c r="H97" s="216"/>
    </row>
    <row r="98" spans="2:8" s="213" customFormat="1" ht="66.599999999999994" customHeight="1" x14ac:dyDescent="0.3">
      <c r="B98" s="311">
        <v>3</v>
      </c>
      <c r="C98" s="381" t="s">
        <v>199</v>
      </c>
      <c r="D98" s="377"/>
      <c r="E98" s="378" t="s">
        <v>239</v>
      </c>
      <c r="F98" s="379"/>
      <c r="G98" s="308"/>
      <c r="H98" s="216"/>
    </row>
    <row r="99" spans="2:8" s="213" customFormat="1" ht="66.599999999999994" customHeight="1" x14ac:dyDescent="0.3">
      <c r="B99" s="311">
        <v>3</v>
      </c>
      <c r="C99" s="381" t="s">
        <v>171</v>
      </c>
      <c r="D99" s="377"/>
      <c r="E99" s="378" t="s">
        <v>264</v>
      </c>
      <c r="F99" s="379"/>
      <c r="G99" s="308"/>
      <c r="H99" s="216"/>
    </row>
    <row r="100" spans="2:8" s="213" customFormat="1" ht="62.4" customHeight="1" x14ac:dyDescent="0.3">
      <c r="B100" s="311">
        <v>3</v>
      </c>
      <c r="C100" s="381" t="s">
        <v>64</v>
      </c>
      <c r="D100" s="377"/>
      <c r="E100" s="378" t="s">
        <v>265</v>
      </c>
      <c r="F100" s="379"/>
      <c r="G100" s="308"/>
      <c r="H100" s="216"/>
    </row>
    <row r="101" spans="2:8" s="213" customFormat="1" ht="38.4" customHeight="1" x14ac:dyDescent="0.3">
      <c r="B101" s="311">
        <v>3</v>
      </c>
      <c r="C101" s="381" t="s">
        <v>240</v>
      </c>
      <c r="D101" s="377"/>
      <c r="E101" s="378" t="s">
        <v>241</v>
      </c>
      <c r="F101" s="379"/>
      <c r="G101" s="308"/>
      <c r="H101" s="216"/>
    </row>
    <row r="102" spans="2:8" ht="59.25" customHeight="1" x14ac:dyDescent="0.3">
      <c r="B102" s="312">
        <v>5</v>
      </c>
      <c r="C102" s="380" t="s">
        <v>174</v>
      </c>
      <c r="D102" s="381"/>
      <c r="E102" s="378" t="s">
        <v>260</v>
      </c>
      <c r="F102" s="379"/>
      <c r="G102" s="300"/>
      <c r="H102" s="296"/>
    </row>
    <row r="103" spans="2:8" ht="59.25" customHeight="1" x14ac:dyDescent="0.3">
      <c r="B103" s="312">
        <v>5</v>
      </c>
      <c r="C103" s="380" t="s">
        <v>90</v>
      </c>
      <c r="D103" s="381"/>
      <c r="E103" s="378" t="s">
        <v>242</v>
      </c>
      <c r="F103" s="379"/>
      <c r="G103" s="300"/>
      <c r="H103" s="296"/>
    </row>
    <row r="104" spans="2:8" ht="59.25" customHeight="1" x14ac:dyDescent="0.3">
      <c r="B104" s="312">
        <v>5</v>
      </c>
      <c r="C104" s="380" t="s">
        <v>91</v>
      </c>
      <c r="D104" s="381"/>
      <c r="E104" s="378" t="s">
        <v>244</v>
      </c>
      <c r="F104" s="379"/>
      <c r="G104" s="300"/>
      <c r="H104" s="296"/>
    </row>
    <row r="105" spans="2:8" ht="59.25" customHeight="1" x14ac:dyDescent="0.3">
      <c r="B105" s="312">
        <v>5</v>
      </c>
      <c r="C105" s="380" t="s">
        <v>114</v>
      </c>
      <c r="D105" s="381"/>
      <c r="E105" s="378" t="s">
        <v>244</v>
      </c>
      <c r="F105" s="379"/>
      <c r="G105" s="300"/>
      <c r="H105" s="296"/>
    </row>
    <row r="106" spans="2:8" ht="47.4" customHeight="1" x14ac:dyDescent="0.3">
      <c r="B106" s="312">
        <v>5</v>
      </c>
      <c r="C106" s="380" t="s">
        <v>92</v>
      </c>
      <c r="D106" s="381"/>
      <c r="E106" s="378" t="s">
        <v>245</v>
      </c>
      <c r="F106" s="379"/>
      <c r="G106" s="300"/>
      <c r="H106" s="296"/>
    </row>
    <row r="107" spans="2:8" ht="45.6" customHeight="1" x14ac:dyDescent="0.3">
      <c r="B107" s="312">
        <v>5</v>
      </c>
      <c r="C107" s="380" t="s">
        <v>93</v>
      </c>
      <c r="D107" s="381"/>
      <c r="E107" s="378" t="s">
        <v>243</v>
      </c>
      <c r="F107" s="379"/>
      <c r="G107" s="300"/>
      <c r="H107" s="296"/>
    </row>
    <row r="108" spans="2:8" ht="32.4" customHeight="1" x14ac:dyDescent="0.3">
      <c r="B108" s="312">
        <v>5</v>
      </c>
      <c r="C108" s="380" t="s">
        <v>109</v>
      </c>
      <c r="D108" s="381"/>
      <c r="E108" s="378" t="s">
        <v>248</v>
      </c>
      <c r="F108" s="379"/>
      <c r="G108" s="300"/>
      <c r="H108" s="296"/>
    </row>
    <row r="109" spans="2:8" ht="33.6" customHeight="1" x14ac:dyDescent="0.3">
      <c r="B109" s="312">
        <v>5</v>
      </c>
      <c r="C109" s="380" t="s">
        <v>113</v>
      </c>
      <c r="D109" s="381"/>
      <c r="E109" s="378" t="s">
        <v>246</v>
      </c>
      <c r="F109" s="379"/>
      <c r="G109" s="300"/>
      <c r="H109" s="296"/>
    </row>
    <row r="110" spans="2:8" ht="33.6" customHeight="1" x14ac:dyDescent="0.3">
      <c r="B110" s="312">
        <v>5</v>
      </c>
      <c r="C110" s="380" t="s">
        <v>117</v>
      </c>
      <c r="D110" s="381"/>
      <c r="E110" s="378" t="s">
        <v>247</v>
      </c>
      <c r="F110" s="379"/>
      <c r="G110" s="300"/>
      <c r="H110" s="296"/>
    </row>
    <row r="111" spans="2:8" x14ac:dyDescent="0.3">
      <c r="B111" s="312">
        <v>5</v>
      </c>
      <c r="C111" s="380" t="s">
        <v>10</v>
      </c>
      <c r="D111" s="381"/>
      <c r="E111" s="378" t="s">
        <v>202</v>
      </c>
      <c r="F111" s="379"/>
      <c r="G111" s="300"/>
      <c r="H111" s="296"/>
    </row>
    <row r="112" spans="2:8" ht="24.9" customHeight="1" x14ac:dyDescent="0.3">
      <c r="B112" s="312">
        <v>8</v>
      </c>
      <c r="C112" s="380" t="s">
        <v>124</v>
      </c>
      <c r="D112" s="381"/>
      <c r="E112" s="378" t="s">
        <v>249</v>
      </c>
      <c r="F112" s="379"/>
      <c r="G112" s="300"/>
      <c r="H112" s="296"/>
    </row>
    <row r="113" spans="2:8" ht="46.5" customHeight="1" x14ac:dyDescent="0.3">
      <c r="B113" s="312">
        <v>8</v>
      </c>
      <c r="C113" s="380" t="s">
        <v>125</v>
      </c>
      <c r="D113" s="381"/>
      <c r="E113" s="378" t="s">
        <v>250</v>
      </c>
      <c r="F113" s="379"/>
      <c r="G113" s="300"/>
      <c r="H113" s="296"/>
    </row>
    <row r="114" spans="2:8" ht="46.5" customHeight="1" x14ac:dyDescent="0.3">
      <c r="B114" s="312">
        <v>8</v>
      </c>
      <c r="C114" s="380" t="s">
        <v>177</v>
      </c>
      <c r="D114" s="381"/>
      <c r="E114" s="378" t="s">
        <v>251</v>
      </c>
      <c r="F114" s="379"/>
      <c r="G114" s="300"/>
      <c r="H114" s="296"/>
    </row>
    <row r="115" spans="2:8" s="213" customFormat="1" ht="82.5" customHeight="1" x14ac:dyDescent="0.3">
      <c r="B115" s="311">
        <v>8</v>
      </c>
      <c r="C115" s="380" t="s">
        <v>252</v>
      </c>
      <c r="D115" s="381"/>
      <c r="E115" s="378" t="s">
        <v>191</v>
      </c>
      <c r="F115" s="379"/>
      <c r="G115" s="308"/>
      <c r="H115" s="216"/>
    </row>
    <row r="116" spans="2:8" s="213" customFormat="1" ht="33.9" customHeight="1" x14ac:dyDescent="0.3">
      <c r="B116" s="311">
        <v>8</v>
      </c>
      <c r="C116" s="380" t="s">
        <v>149</v>
      </c>
      <c r="D116" s="381"/>
      <c r="E116" s="378" t="s">
        <v>254</v>
      </c>
      <c r="F116" s="379"/>
      <c r="G116" s="308"/>
      <c r="H116" s="216"/>
    </row>
    <row r="117" spans="2:8" s="213" customFormat="1" ht="33.9" customHeight="1" x14ac:dyDescent="0.3">
      <c r="B117" s="311">
        <v>8</v>
      </c>
      <c r="C117" s="380" t="s">
        <v>255</v>
      </c>
      <c r="D117" s="381"/>
      <c r="E117" s="378" t="s">
        <v>256</v>
      </c>
      <c r="F117" s="379"/>
      <c r="G117" s="308"/>
      <c r="H117" s="216"/>
    </row>
    <row r="118" spans="2:8" s="213" customFormat="1" ht="33.9" customHeight="1" x14ac:dyDescent="0.3">
      <c r="B118" s="311">
        <v>8</v>
      </c>
      <c r="C118" s="380" t="s">
        <v>257</v>
      </c>
      <c r="D118" s="381"/>
      <c r="E118" s="378" t="s">
        <v>258</v>
      </c>
      <c r="F118" s="379"/>
      <c r="G118" s="308"/>
      <c r="H118" s="216"/>
    </row>
    <row r="119" spans="2:8" s="213" customFormat="1" ht="46.5" customHeight="1" x14ac:dyDescent="0.3">
      <c r="B119" s="311">
        <v>8</v>
      </c>
      <c r="C119" s="380" t="s">
        <v>132</v>
      </c>
      <c r="D119" s="381"/>
      <c r="E119" s="378" t="s">
        <v>253</v>
      </c>
      <c r="F119" s="379"/>
      <c r="G119" s="308"/>
      <c r="H119" s="216"/>
    </row>
    <row r="120" spans="2:8" ht="6.75" customHeight="1" thickBot="1" x14ac:dyDescent="0.35">
      <c r="B120" s="295"/>
      <c r="C120" s="382"/>
      <c r="D120" s="383"/>
      <c r="E120" s="384"/>
      <c r="F120" s="385"/>
      <c r="G120" s="300"/>
      <c r="H120" s="296"/>
    </row>
    <row r="121" spans="2:8" ht="15" thickTop="1" x14ac:dyDescent="0.3">
      <c r="B121" s="295"/>
      <c r="C121" s="309"/>
      <c r="D121" s="309"/>
      <c r="E121" s="310"/>
      <c r="F121" s="310"/>
      <c r="G121" s="300"/>
      <c r="H121" s="296"/>
    </row>
    <row r="122" spans="2:8" ht="15" thickBot="1" x14ac:dyDescent="0.35">
      <c r="B122" s="297"/>
      <c r="C122" s="298"/>
      <c r="D122" s="298"/>
      <c r="E122" s="298"/>
      <c r="F122" s="298"/>
      <c r="G122" s="298"/>
      <c r="H122" s="299"/>
    </row>
    <row r="126" spans="2:8" x14ac:dyDescent="0.3">
      <c r="B126" s="336" t="s">
        <v>274</v>
      </c>
    </row>
    <row r="127" spans="2:8" ht="48" customHeight="1" x14ac:dyDescent="0.3">
      <c r="B127" s="398" t="s">
        <v>275</v>
      </c>
      <c r="C127" s="398"/>
    </row>
    <row r="128" spans="2:8" x14ac:dyDescent="0.3">
      <c r="B128" s="399">
        <v>44342</v>
      </c>
      <c r="C128" s="399"/>
    </row>
  </sheetData>
  <sheetProtection sheet="1" scenarios="1" formatCells="0" formatColumns="0" formatRows="0"/>
  <autoFilter ref="B85:H119" xr:uid="{00000000-0009-0000-0000-000000000000}">
    <filterColumn colId="1" showButton="0"/>
    <filterColumn colId="3" showButton="0"/>
  </autoFilter>
  <mergeCells count="170">
    <mergeCell ref="B127:C127"/>
    <mergeCell ref="B128:C128"/>
    <mergeCell ref="C111:D111"/>
    <mergeCell ref="E111:F111"/>
    <mergeCell ref="C65:D65"/>
    <mergeCell ref="E65:F65"/>
    <mergeCell ref="C66:D66"/>
    <mergeCell ref="E66:F66"/>
    <mergeCell ref="C67:D67"/>
    <mergeCell ref="E67:F67"/>
    <mergeCell ref="C113:D113"/>
    <mergeCell ref="E113:F113"/>
    <mergeCell ref="C112:D112"/>
    <mergeCell ref="E112:F112"/>
    <mergeCell ref="C71:D71"/>
    <mergeCell ref="E71:F71"/>
    <mergeCell ref="C72:D72"/>
    <mergeCell ref="E72:F72"/>
    <mergeCell ref="C73:D73"/>
    <mergeCell ref="E73:F73"/>
    <mergeCell ref="C68:D68"/>
    <mergeCell ref="E68:F68"/>
    <mergeCell ref="C69:D69"/>
    <mergeCell ref="E69:F69"/>
    <mergeCell ref="B79:H79"/>
    <mergeCell ref="C93:D93"/>
    <mergeCell ref="C70:D70"/>
    <mergeCell ref="E70:F70"/>
    <mergeCell ref="C109:D109"/>
    <mergeCell ref="E109:F109"/>
    <mergeCell ref="C110:D110"/>
    <mergeCell ref="E110:F110"/>
    <mergeCell ref="C106:D106"/>
    <mergeCell ref="E106:F106"/>
    <mergeCell ref="C107:D107"/>
    <mergeCell ref="E107:F107"/>
    <mergeCell ref="C108:D108"/>
    <mergeCell ref="E108:F108"/>
    <mergeCell ref="C103:D103"/>
    <mergeCell ref="E103:F103"/>
    <mergeCell ref="E93:F93"/>
    <mergeCell ref="C94:D94"/>
    <mergeCell ref="E94:F94"/>
    <mergeCell ref="C90:D90"/>
    <mergeCell ref="E90:F90"/>
    <mergeCell ref="C91:D91"/>
    <mergeCell ref="E91:F91"/>
    <mergeCell ref="C92:D92"/>
    <mergeCell ref="C50:D50"/>
    <mergeCell ref="E50:F50"/>
    <mergeCell ref="C51:D51"/>
    <mergeCell ref="E51:F51"/>
    <mergeCell ref="C52:D52"/>
    <mergeCell ref="E52:F52"/>
    <mergeCell ref="C56:D56"/>
    <mergeCell ref="E56:F56"/>
    <mergeCell ref="C57:D57"/>
    <mergeCell ref="E57:F57"/>
    <mergeCell ref="C53:D53"/>
    <mergeCell ref="E53:F53"/>
    <mergeCell ref="C54:D54"/>
    <mergeCell ref="E54:F54"/>
    <mergeCell ref="C39:D39"/>
    <mergeCell ref="E39:F39"/>
    <mergeCell ref="B43:H43"/>
    <mergeCell ref="C99:D99"/>
    <mergeCell ref="E99:F99"/>
    <mergeCell ref="C49:D49"/>
    <mergeCell ref="E49:F49"/>
    <mergeCell ref="C98:D98"/>
    <mergeCell ref="E98:F98"/>
    <mergeCell ref="C40:D40"/>
    <mergeCell ref="E40:F40"/>
    <mergeCell ref="C41:D41"/>
    <mergeCell ref="E41:F41"/>
    <mergeCell ref="C55:D55"/>
    <mergeCell ref="E55:F55"/>
    <mergeCell ref="E96:F96"/>
    <mergeCell ref="C88:D88"/>
    <mergeCell ref="E88:F88"/>
    <mergeCell ref="B75:H75"/>
    <mergeCell ref="B77:H77"/>
    <mergeCell ref="C47:D47"/>
    <mergeCell ref="E47:F47"/>
    <mergeCell ref="C48:D48"/>
    <mergeCell ref="E48:F48"/>
    <mergeCell ref="C89:D89"/>
    <mergeCell ref="E89:F89"/>
    <mergeCell ref="E86:F86"/>
    <mergeCell ref="C87:D87"/>
    <mergeCell ref="E87:F87"/>
    <mergeCell ref="C114:D114"/>
    <mergeCell ref="E114:F114"/>
    <mergeCell ref="C102:D102"/>
    <mergeCell ref="E102:F102"/>
    <mergeCell ref="C104:D104"/>
    <mergeCell ref="E104:F104"/>
    <mergeCell ref="C105:D105"/>
    <mergeCell ref="E105:F105"/>
    <mergeCell ref="C95:D95"/>
    <mergeCell ref="E95:F95"/>
    <mergeCell ref="C97:D97"/>
    <mergeCell ref="E97:F97"/>
    <mergeCell ref="C96:D96"/>
    <mergeCell ref="C101:D101"/>
    <mergeCell ref="E101:F101"/>
    <mergeCell ref="C100:D100"/>
    <mergeCell ref="E100:F100"/>
    <mergeCell ref="E92:F92"/>
    <mergeCell ref="C86:D86"/>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C37:D37"/>
    <mergeCell ref="E37:F37"/>
    <mergeCell ref="C38:D38"/>
    <mergeCell ref="E38:F38"/>
    <mergeCell ref="C119:D119"/>
    <mergeCell ref="E119:F119"/>
    <mergeCell ref="C120:D120"/>
    <mergeCell ref="E120:F120"/>
    <mergeCell ref="C118:D118"/>
    <mergeCell ref="E118:F118"/>
    <mergeCell ref="C117:D117"/>
    <mergeCell ref="E117:F117"/>
    <mergeCell ref="C115:D115"/>
    <mergeCell ref="E115:F115"/>
    <mergeCell ref="C116:D116"/>
    <mergeCell ref="E116:F116"/>
    <mergeCell ref="B2:H2"/>
    <mergeCell ref="B4:H5"/>
    <mergeCell ref="B6:H6"/>
    <mergeCell ref="B7:H7"/>
    <mergeCell ref="C85:D85"/>
    <mergeCell ref="E85:F85"/>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1"/>
  <sheetViews>
    <sheetView showGridLines="0" zoomScale="85" zoomScaleNormal="85" workbookViewId="0">
      <selection activeCell="A10" sqref="A10:K10"/>
    </sheetView>
  </sheetViews>
  <sheetFormatPr baseColWidth="10" defaultColWidth="10.88671875" defaultRowHeight="14.4" x14ac:dyDescent="0.3"/>
  <cols>
    <col min="1" max="1" width="26.5546875" customWidth="1"/>
    <col min="2" max="2" width="29.5546875" customWidth="1"/>
    <col min="4" max="4" width="27.44140625" customWidth="1"/>
    <col min="6" max="6" width="14.5546875" customWidth="1"/>
  </cols>
  <sheetData>
    <row r="1" spans="1:11" s="9" customFormat="1" ht="37.5" customHeight="1" x14ac:dyDescent="0.25">
      <c r="A1" s="415"/>
      <c r="B1" s="459" t="str">
        <f>+'2 CONTEXTO E IDENTIFICACIÓN'!C1</f>
        <v>MAPA DE RIESGOS</v>
      </c>
      <c r="C1" s="50" t="str">
        <f>+'2 CONTEXTO E IDENTIFICACIÓN'!D1</f>
        <v>CÓDIGO:</v>
      </c>
      <c r="D1" s="50">
        <f>+'2 CONTEXTO E IDENTIFICACIÓN'!E1</f>
        <v>0</v>
      </c>
      <c r="F1" s="240" t="str">
        <f>+'2 CONTEXTO E IDENTIFICACIÓN'!$G$4</f>
        <v>Elaboración o Actualización:</v>
      </c>
      <c r="G1" s="261" t="str">
        <f>+IF('2 CONTEXTO E IDENTIFICACIÓN'!$H$4="","",'2 CONTEXTO E IDENTIFICACIÓN'!$H$4)</f>
        <v/>
      </c>
      <c r="H1" s="20"/>
      <c r="I1" s="20"/>
    </row>
    <row r="2" spans="1:11" s="9" customFormat="1" ht="37.5" customHeight="1" x14ac:dyDescent="0.25">
      <c r="A2" s="415"/>
      <c r="B2" s="460"/>
      <c r="C2" s="50" t="str">
        <f>+'2 CONTEXTO E IDENTIFICACIÓN'!D2</f>
        <v>VERSIÓN:</v>
      </c>
      <c r="D2" s="50">
        <f>+'2 CONTEXTO E IDENTIFICACIÓN'!E2</f>
        <v>0</v>
      </c>
      <c r="F2" s="243" t="str">
        <f>+'2 CONTEXTO E IDENTIFICACIÓN'!$E$5</f>
        <v>Vigencia del:</v>
      </c>
      <c r="G2" s="241" t="str">
        <f>+IF('2 CONTEXTO E IDENTIFICACIÓN'!$F$5="","",'2 CONTEXTO E IDENTIFICACIÓN'!$F$5)</f>
        <v/>
      </c>
      <c r="H2" s="242" t="s">
        <v>111</v>
      </c>
      <c r="I2" s="239" t="str">
        <f>+IF('2 CONTEXTO E IDENTIFICACIÓN'!$H$5="","",'2 CONTEXTO E IDENTIFICACIÓN'!$H$5)</f>
        <v/>
      </c>
    </row>
    <row r="3" spans="1:11" s="9" customFormat="1" ht="8.25" customHeight="1" x14ac:dyDescent="0.25">
      <c r="A3" s="22"/>
      <c r="B3" s="22"/>
      <c r="C3" s="22"/>
      <c r="D3" s="52"/>
      <c r="F3" s="56"/>
    </row>
    <row r="4" spans="1:11" s="10" customFormat="1" ht="14.4" customHeight="1" x14ac:dyDescent="0.3">
      <c r="A4" s="27" t="s">
        <v>158</v>
      </c>
      <c r="B4" s="416" t="str">
        <f>+IF('2 CONTEXTO E IDENTIFICACIÓN'!$C$4="","",'2 CONTEXTO E IDENTIFICACIÓN'!$C$4)</f>
        <v/>
      </c>
      <c r="C4" s="416"/>
      <c r="D4" s="416"/>
      <c r="E4" s="144"/>
      <c r="F4" s="145"/>
    </row>
    <row r="5" spans="1:11" ht="15" thickBot="1" x14ac:dyDescent="0.35">
      <c r="A5" s="27" t="s">
        <v>156</v>
      </c>
      <c r="B5" s="416" t="str">
        <f>+IF('2 CONTEXTO E IDENTIFICACIÓN'!$E$4="","",'2 CONTEXTO E IDENTIFICACIÓN'!$E$4)</f>
        <v/>
      </c>
      <c r="C5" s="417"/>
      <c r="D5" s="417"/>
    </row>
    <row r="6" spans="1:11" ht="15" thickBot="1" x14ac:dyDescent="0.35">
      <c r="A6" s="489" t="s">
        <v>46</v>
      </c>
      <c r="B6" s="490"/>
      <c r="C6" s="490"/>
      <c r="D6" s="490"/>
      <c r="E6" s="490"/>
      <c r="F6" s="490"/>
      <c r="G6" s="490"/>
      <c r="H6" s="490"/>
      <c r="I6" s="490"/>
      <c r="J6" s="490"/>
      <c r="K6" s="491"/>
    </row>
    <row r="7" spans="1:11" ht="6" customHeight="1" thickBot="1" x14ac:dyDescent="0.35">
      <c r="A7" s="489"/>
      <c r="B7" s="490"/>
      <c r="C7" s="490"/>
      <c r="D7" s="490"/>
      <c r="E7" s="490"/>
      <c r="F7" s="490"/>
      <c r="G7" s="490"/>
      <c r="H7" s="490"/>
      <c r="I7" s="490"/>
      <c r="J7" s="490"/>
      <c r="K7" s="491"/>
    </row>
    <row r="8" spans="1:11" ht="34.5" customHeight="1" x14ac:dyDescent="0.3">
      <c r="A8" s="492" t="s">
        <v>47</v>
      </c>
      <c r="B8" s="493"/>
      <c r="C8" s="493"/>
      <c r="D8" s="493"/>
      <c r="E8" s="493"/>
      <c r="F8" s="493"/>
      <c r="G8" s="493"/>
      <c r="H8" s="493"/>
      <c r="I8" s="493"/>
      <c r="J8" s="493"/>
      <c r="K8" s="494"/>
    </row>
    <row r="9" spans="1:11" ht="18.75" customHeight="1" x14ac:dyDescent="0.3">
      <c r="A9" s="498" t="s">
        <v>24</v>
      </c>
      <c r="B9" s="499"/>
      <c r="C9" s="499"/>
      <c r="D9" s="499"/>
      <c r="E9" s="499"/>
      <c r="F9" s="499"/>
      <c r="G9" s="499"/>
      <c r="H9" s="499"/>
      <c r="I9" s="499"/>
      <c r="J9" s="499"/>
      <c r="K9" s="500"/>
    </row>
    <row r="10" spans="1:11" ht="34.5" customHeight="1" x14ac:dyDescent="0.3">
      <c r="A10" s="495" t="s">
        <v>25</v>
      </c>
      <c r="B10" s="496"/>
      <c r="C10" s="496"/>
      <c r="D10" s="496"/>
      <c r="E10" s="496"/>
      <c r="F10" s="496"/>
      <c r="G10" s="496"/>
      <c r="H10" s="496"/>
      <c r="I10" s="496"/>
      <c r="J10" s="496"/>
      <c r="K10" s="497"/>
    </row>
    <row r="11" spans="1:11" ht="50.25" customHeight="1" thickBot="1" x14ac:dyDescent="0.35">
      <c r="A11" s="486" t="s">
        <v>119</v>
      </c>
      <c r="B11" s="487"/>
      <c r="C11" s="487"/>
      <c r="D11" s="487"/>
      <c r="E11" s="487"/>
      <c r="F11" s="487"/>
      <c r="G11" s="487"/>
      <c r="H11" s="487"/>
      <c r="I11" s="487"/>
      <c r="J11" s="487"/>
      <c r="K11" s="488"/>
    </row>
    <row r="12" spans="1:11" x14ac:dyDescent="0.3">
      <c r="A12" s="146"/>
      <c r="B12" s="146"/>
      <c r="C12" s="146"/>
      <c r="D12" s="146"/>
      <c r="E12" s="146"/>
      <c r="F12" s="146"/>
      <c r="G12" s="146"/>
      <c r="H12" s="146"/>
      <c r="I12" s="146"/>
      <c r="J12" s="146"/>
      <c r="K12" s="146"/>
    </row>
    <row r="13" spans="1:11" s="148" customFormat="1" ht="39.6" x14ac:dyDescent="0.3">
      <c r="A13" s="147"/>
      <c r="B13" s="483" t="s">
        <v>31</v>
      </c>
      <c r="C13" s="484"/>
      <c r="D13" s="485" t="s">
        <v>32</v>
      </c>
      <c r="E13" s="485"/>
      <c r="G13" s="95" t="s">
        <v>88</v>
      </c>
    </row>
    <row r="14" spans="1:11" x14ac:dyDescent="0.3">
      <c r="A14" s="149" t="s">
        <v>26</v>
      </c>
      <c r="B14" s="150">
        <f>+COUNTIF('8 MAPA RIESGOS'!$G$9:$G$28,G14)</f>
        <v>0</v>
      </c>
      <c r="C14" s="151">
        <f>+B14/$B$18</f>
        <v>0</v>
      </c>
      <c r="D14" s="150">
        <f>+COUNTIF('8 MAPA RIESGOS'!$L$9:$L$28,G14)</f>
        <v>0</v>
      </c>
      <c r="E14" s="151">
        <f>+D14/$D$18</f>
        <v>0</v>
      </c>
      <c r="G14" s="125" t="s">
        <v>84</v>
      </c>
    </row>
    <row r="15" spans="1:11" x14ac:dyDescent="0.3">
      <c r="A15" s="149" t="s">
        <v>27</v>
      </c>
      <c r="B15" s="150">
        <f>+COUNTIF('8 MAPA RIESGOS'!$G$9:$G$28,G15)</f>
        <v>15</v>
      </c>
      <c r="C15" s="151">
        <f t="shared" ref="C15:C18" si="0">+B15/$B$18</f>
        <v>1</v>
      </c>
      <c r="D15" s="150">
        <f>+COUNTIF('8 MAPA RIESGOS'!$L$9:$L$28,G15)</f>
        <v>15</v>
      </c>
      <c r="E15" s="151">
        <f t="shared" ref="E15:E18" si="1">+D15/$D$18</f>
        <v>1</v>
      </c>
      <c r="G15" s="108" t="s">
        <v>85</v>
      </c>
    </row>
    <row r="16" spans="1:11" x14ac:dyDescent="0.3">
      <c r="A16" s="149" t="s">
        <v>28</v>
      </c>
      <c r="B16" s="150">
        <f>+COUNTIF('8 MAPA RIESGOS'!$G$9:$G$28,G16)</f>
        <v>0</v>
      </c>
      <c r="C16" s="151">
        <f t="shared" si="0"/>
        <v>0</v>
      </c>
      <c r="D16" s="150">
        <f>+COUNTIF('8 MAPA RIESGOS'!$L$9:$L$28,G16)</f>
        <v>0</v>
      </c>
      <c r="E16" s="151">
        <f t="shared" si="1"/>
        <v>0</v>
      </c>
      <c r="G16" s="112" t="s">
        <v>5</v>
      </c>
    </row>
    <row r="17" spans="1:7" x14ac:dyDescent="0.3">
      <c r="A17" s="149" t="s">
        <v>29</v>
      </c>
      <c r="B17" s="150">
        <f>+COUNTIF('8 MAPA RIESGOS'!$G$9:$G$28,G17)</f>
        <v>0</v>
      </c>
      <c r="C17" s="151">
        <f t="shared" si="0"/>
        <v>0</v>
      </c>
      <c r="D17" s="150">
        <f>+COUNTIF('8 MAPA RIESGOS'!$L$9:$L$28,G17)</f>
        <v>0</v>
      </c>
      <c r="E17" s="151">
        <f t="shared" si="1"/>
        <v>0</v>
      </c>
      <c r="G17" s="116" t="s">
        <v>86</v>
      </c>
    </row>
    <row r="18" spans="1:7" x14ac:dyDescent="0.3">
      <c r="A18" s="149" t="s">
        <v>30</v>
      </c>
      <c r="B18" s="150">
        <f>+SUM(B14:B17)</f>
        <v>15</v>
      </c>
      <c r="C18" s="151">
        <f t="shared" si="0"/>
        <v>1</v>
      </c>
      <c r="D18" s="150">
        <f>+SUM(D14:D17)</f>
        <v>15</v>
      </c>
      <c r="E18" s="151">
        <f t="shared" si="1"/>
        <v>1</v>
      </c>
    </row>
    <row r="20" spans="1:7" s="152" customFormat="1" x14ac:dyDescent="0.3">
      <c r="B20" s="153" t="s">
        <v>31</v>
      </c>
      <c r="D20" s="153" t="s">
        <v>32</v>
      </c>
    </row>
    <row r="21" spans="1:7" s="152" customFormat="1" ht="41.4" customHeight="1" x14ac:dyDescent="0.3">
      <c r="B21" s="154" t="str">
        <f>+IF((B14/B18)&gt;=0.2,G14,+IF(((B14/B18)+(B15/B18))&gt;=0.3,G15,+IF(((B14/B18)+(B15/B18)+(B16/B18))&gt;=0.4,G16,+IF((B14/B18)+(B15/B18)+(B16/B18)+(B17/B18)&gt;=0.5,G17,""))))</f>
        <v>Alto</v>
      </c>
      <c r="D21" s="154" t="str">
        <f>+IF((D14/D18)&gt;=0.2,G14,+IF(((D14/D18)+(D15/D18))&gt;=0.3,G15,+IF(((D14/D18)+(D15/D18)+(D16/D18))&gt;=0.4,G16,+IF((D14/D18)+(D15/D18)+(D16/D18)+(D17/D18)&gt;=0.5,G17,""))))</f>
        <v>Alto</v>
      </c>
    </row>
  </sheetData>
  <sheetProtection sheet="1" formatCells="0" formatColumns="0" formatRows="0"/>
  <mergeCells count="12">
    <mergeCell ref="A1:A2"/>
    <mergeCell ref="A7:K7"/>
    <mergeCell ref="A8:K8"/>
    <mergeCell ref="A10:K10"/>
    <mergeCell ref="A9:K9"/>
    <mergeCell ref="B1:B2"/>
    <mergeCell ref="B13:C13"/>
    <mergeCell ref="D13:E13"/>
    <mergeCell ref="A11:K11"/>
    <mergeCell ref="A6:K6"/>
    <mergeCell ref="B4:D4"/>
    <mergeCell ref="B5:D5"/>
  </mergeCells>
  <conditionalFormatting sqref="B21:D21">
    <cfRule type="containsText" dxfId="43" priority="1" operator="containsText" text="Bajo">
      <formula>NOT(ISERROR(SEARCH("Bajo",B21)))</formula>
    </cfRule>
    <cfRule type="containsText" dxfId="42" priority="2" operator="containsText" text="Moderado">
      <formula>NOT(ISERROR(SEARCH("Moderado",B21)))</formula>
    </cfRule>
    <cfRule type="containsText" dxfId="41" priority="3" operator="containsText" text="Alto">
      <formula>NOT(ISERROR(SEARCH("Alto",B21)))</formula>
    </cfRule>
    <cfRule type="containsText" dxfId="40" priority="4" operator="containsText" text="Extremo">
      <formula>NOT(ISERROR(SEARCH("Extremo",B21)))</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5"/>
  <dimension ref="A1:D23"/>
  <sheetViews>
    <sheetView view="pageBreakPreview" zoomScale="110" zoomScaleNormal="100" zoomScaleSheetLayoutView="110" workbookViewId="0">
      <selection activeCell="A4" sqref="A4:D6"/>
    </sheetView>
  </sheetViews>
  <sheetFormatPr baseColWidth="10" defaultRowHeight="14.4" x14ac:dyDescent="0.3"/>
  <cols>
    <col min="1" max="1" width="17.44140625" style="325" customWidth="1"/>
    <col min="2" max="2" width="23.5546875" customWidth="1"/>
    <col min="3" max="3" width="12.44140625" customWidth="1"/>
    <col min="4" max="4" width="16.5546875" customWidth="1"/>
    <col min="5" max="256" width="10.88671875"/>
    <col min="257" max="257" width="17.6640625" customWidth="1"/>
    <col min="258" max="258" width="23.5546875" customWidth="1"/>
    <col min="259" max="259" width="10.88671875"/>
    <col min="260" max="260" width="12.6640625" customWidth="1"/>
    <col min="261" max="512" width="10.88671875"/>
    <col min="513" max="513" width="17.6640625" customWidth="1"/>
    <col min="514" max="514" width="23.5546875" customWidth="1"/>
    <col min="515" max="515" width="10.88671875"/>
    <col min="516" max="516" width="12.6640625" customWidth="1"/>
    <col min="517" max="768" width="10.88671875"/>
    <col min="769" max="769" width="17.6640625" customWidth="1"/>
    <col min="770" max="770" width="23.5546875" customWidth="1"/>
    <col min="771" max="771" width="10.88671875"/>
    <col min="772" max="772" width="12.6640625" customWidth="1"/>
    <col min="773" max="1024" width="10.88671875"/>
    <col min="1025" max="1025" width="17.6640625" customWidth="1"/>
    <col min="1026" max="1026" width="23.5546875" customWidth="1"/>
    <col min="1027" max="1027" width="10.88671875"/>
    <col min="1028" max="1028" width="12.6640625" customWidth="1"/>
    <col min="1029" max="1280" width="10.88671875"/>
    <col min="1281" max="1281" width="17.6640625" customWidth="1"/>
    <col min="1282" max="1282" width="23.5546875" customWidth="1"/>
    <col min="1283" max="1283" width="10.88671875"/>
    <col min="1284" max="1284" width="12.6640625" customWidth="1"/>
    <col min="1285" max="1536" width="10.88671875"/>
    <col min="1537" max="1537" width="17.6640625" customWidth="1"/>
    <col min="1538" max="1538" width="23.5546875" customWidth="1"/>
    <col min="1539" max="1539" width="10.88671875"/>
    <col min="1540" max="1540" width="12.6640625" customWidth="1"/>
    <col min="1541" max="1792" width="10.88671875"/>
    <col min="1793" max="1793" width="17.6640625" customWidth="1"/>
    <col min="1794" max="1794" width="23.5546875" customWidth="1"/>
    <col min="1795" max="1795" width="10.88671875"/>
    <col min="1796" max="1796" width="12.6640625" customWidth="1"/>
    <col min="1797" max="2048" width="10.88671875"/>
    <col min="2049" max="2049" width="17.6640625" customWidth="1"/>
    <col min="2050" max="2050" width="23.5546875" customWidth="1"/>
    <col min="2051" max="2051" width="10.88671875"/>
    <col min="2052" max="2052" width="12.6640625" customWidth="1"/>
    <col min="2053" max="2304" width="10.88671875"/>
    <col min="2305" max="2305" width="17.6640625" customWidth="1"/>
    <col min="2306" max="2306" width="23.5546875" customWidth="1"/>
    <col min="2307" max="2307" width="10.88671875"/>
    <col min="2308" max="2308" width="12.6640625" customWidth="1"/>
    <col min="2309" max="2560" width="10.88671875"/>
    <col min="2561" max="2561" width="17.6640625" customWidth="1"/>
    <col min="2562" max="2562" width="23.5546875" customWidth="1"/>
    <col min="2563" max="2563" width="10.88671875"/>
    <col min="2564" max="2564" width="12.6640625" customWidth="1"/>
    <col min="2565" max="2816" width="10.88671875"/>
    <col min="2817" max="2817" width="17.6640625" customWidth="1"/>
    <col min="2818" max="2818" width="23.5546875" customWidth="1"/>
    <col min="2819" max="2819" width="10.88671875"/>
    <col min="2820" max="2820" width="12.6640625" customWidth="1"/>
    <col min="2821" max="3072" width="10.88671875"/>
    <col min="3073" max="3073" width="17.6640625" customWidth="1"/>
    <col min="3074" max="3074" width="23.5546875" customWidth="1"/>
    <col min="3075" max="3075" width="10.88671875"/>
    <col min="3076" max="3076" width="12.6640625" customWidth="1"/>
    <col min="3077" max="3328" width="10.88671875"/>
    <col min="3329" max="3329" width="17.6640625" customWidth="1"/>
    <col min="3330" max="3330" width="23.5546875" customWidth="1"/>
    <col min="3331" max="3331" width="10.88671875"/>
    <col min="3332" max="3332" width="12.6640625" customWidth="1"/>
    <col min="3333" max="3584" width="10.88671875"/>
    <col min="3585" max="3585" width="17.6640625" customWidth="1"/>
    <col min="3586" max="3586" width="23.5546875" customWidth="1"/>
    <col min="3587" max="3587" width="10.88671875"/>
    <col min="3588" max="3588" width="12.6640625" customWidth="1"/>
    <col min="3589" max="3840" width="10.88671875"/>
    <col min="3841" max="3841" width="17.6640625" customWidth="1"/>
    <col min="3842" max="3842" width="23.5546875" customWidth="1"/>
    <col min="3843" max="3843" width="10.88671875"/>
    <col min="3844" max="3844" width="12.6640625" customWidth="1"/>
    <col min="3845" max="4096" width="10.88671875"/>
    <col min="4097" max="4097" width="17.6640625" customWidth="1"/>
    <col min="4098" max="4098" width="23.5546875" customWidth="1"/>
    <col min="4099" max="4099" width="10.88671875"/>
    <col min="4100" max="4100" width="12.6640625" customWidth="1"/>
    <col min="4101" max="4352" width="10.88671875"/>
    <col min="4353" max="4353" width="17.6640625" customWidth="1"/>
    <col min="4354" max="4354" width="23.5546875" customWidth="1"/>
    <col min="4355" max="4355" width="10.88671875"/>
    <col min="4356" max="4356" width="12.6640625" customWidth="1"/>
    <col min="4357" max="4608" width="10.88671875"/>
    <col min="4609" max="4609" width="17.6640625" customWidth="1"/>
    <col min="4610" max="4610" width="23.5546875" customWidth="1"/>
    <col min="4611" max="4611" width="10.88671875"/>
    <col min="4612" max="4612" width="12.6640625" customWidth="1"/>
    <col min="4613" max="4864" width="10.88671875"/>
    <col min="4865" max="4865" width="17.6640625" customWidth="1"/>
    <col min="4866" max="4866" width="23.5546875" customWidth="1"/>
    <col min="4867" max="4867" width="10.88671875"/>
    <col min="4868" max="4868" width="12.6640625" customWidth="1"/>
    <col min="4869" max="5120" width="10.88671875"/>
    <col min="5121" max="5121" width="17.6640625" customWidth="1"/>
    <col min="5122" max="5122" width="23.5546875" customWidth="1"/>
    <col min="5123" max="5123" width="10.88671875"/>
    <col min="5124" max="5124" width="12.6640625" customWidth="1"/>
    <col min="5125" max="5376" width="10.88671875"/>
    <col min="5377" max="5377" width="17.6640625" customWidth="1"/>
    <col min="5378" max="5378" width="23.5546875" customWidth="1"/>
    <col min="5379" max="5379" width="10.88671875"/>
    <col min="5380" max="5380" width="12.6640625" customWidth="1"/>
    <col min="5381" max="5632" width="10.88671875"/>
    <col min="5633" max="5633" width="17.6640625" customWidth="1"/>
    <col min="5634" max="5634" width="23.5546875" customWidth="1"/>
    <col min="5635" max="5635" width="10.88671875"/>
    <col min="5636" max="5636" width="12.6640625" customWidth="1"/>
    <col min="5637" max="5888" width="10.88671875"/>
    <col min="5889" max="5889" width="17.6640625" customWidth="1"/>
    <col min="5890" max="5890" width="23.5546875" customWidth="1"/>
    <col min="5891" max="5891" width="10.88671875"/>
    <col min="5892" max="5892" width="12.6640625" customWidth="1"/>
    <col min="5893" max="6144" width="10.88671875"/>
    <col min="6145" max="6145" width="17.6640625" customWidth="1"/>
    <col min="6146" max="6146" width="23.5546875" customWidth="1"/>
    <col min="6147" max="6147" width="10.88671875"/>
    <col min="6148" max="6148" width="12.6640625" customWidth="1"/>
    <col min="6149" max="6400" width="10.88671875"/>
    <col min="6401" max="6401" width="17.6640625" customWidth="1"/>
    <col min="6402" max="6402" width="23.5546875" customWidth="1"/>
    <col min="6403" max="6403" width="10.88671875"/>
    <col min="6404" max="6404" width="12.6640625" customWidth="1"/>
    <col min="6405" max="6656" width="10.88671875"/>
    <col min="6657" max="6657" width="17.6640625" customWidth="1"/>
    <col min="6658" max="6658" width="23.5546875" customWidth="1"/>
    <col min="6659" max="6659" width="10.88671875"/>
    <col min="6660" max="6660" width="12.6640625" customWidth="1"/>
    <col min="6661" max="6912" width="10.88671875"/>
    <col min="6913" max="6913" width="17.6640625" customWidth="1"/>
    <col min="6914" max="6914" width="23.5546875" customWidth="1"/>
    <col min="6915" max="6915" width="10.88671875"/>
    <col min="6916" max="6916" width="12.6640625" customWidth="1"/>
    <col min="6917" max="7168" width="10.88671875"/>
    <col min="7169" max="7169" width="17.6640625" customWidth="1"/>
    <col min="7170" max="7170" width="23.5546875" customWidth="1"/>
    <col min="7171" max="7171" width="10.88671875"/>
    <col min="7172" max="7172" width="12.6640625" customWidth="1"/>
    <col min="7173" max="7424" width="10.88671875"/>
    <col min="7425" max="7425" width="17.6640625" customWidth="1"/>
    <col min="7426" max="7426" width="23.5546875" customWidth="1"/>
    <col min="7427" max="7427" width="10.88671875"/>
    <col min="7428" max="7428" width="12.6640625" customWidth="1"/>
    <col min="7429" max="7680" width="10.88671875"/>
    <col min="7681" max="7681" width="17.6640625" customWidth="1"/>
    <col min="7682" max="7682" width="23.5546875" customWidth="1"/>
    <col min="7683" max="7683" width="10.88671875"/>
    <col min="7684" max="7684" width="12.6640625" customWidth="1"/>
    <col min="7685" max="7936" width="10.88671875"/>
    <col min="7937" max="7937" width="17.6640625" customWidth="1"/>
    <col min="7938" max="7938" width="23.5546875" customWidth="1"/>
    <col min="7939" max="7939" width="10.88671875"/>
    <col min="7940" max="7940" width="12.6640625" customWidth="1"/>
    <col min="7941" max="8192" width="10.88671875"/>
    <col min="8193" max="8193" width="17.6640625" customWidth="1"/>
    <col min="8194" max="8194" width="23.5546875" customWidth="1"/>
    <col min="8195" max="8195" width="10.88671875"/>
    <col min="8196" max="8196" width="12.6640625" customWidth="1"/>
    <col min="8197" max="8448" width="10.88671875"/>
    <col min="8449" max="8449" width="17.6640625" customWidth="1"/>
    <col min="8450" max="8450" width="23.5546875" customWidth="1"/>
    <col min="8451" max="8451" width="10.88671875"/>
    <col min="8452" max="8452" width="12.6640625" customWidth="1"/>
    <col min="8453" max="8704" width="10.88671875"/>
    <col min="8705" max="8705" width="17.6640625" customWidth="1"/>
    <col min="8706" max="8706" width="23.5546875" customWidth="1"/>
    <col min="8707" max="8707" width="10.88671875"/>
    <col min="8708" max="8708" width="12.6640625" customWidth="1"/>
    <col min="8709" max="8960" width="10.88671875"/>
    <col min="8961" max="8961" width="17.6640625" customWidth="1"/>
    <col min="8962" max="8962" width="23.5546875" customWidth="1"/>
    <col min="8963" max="8963" width="10.88671875"/>
    <col min="8964" max="8964" width="12.6640625" customWidth="1"/>
    <col min="8965" max="9216" width="10.88671875"/>
    <col min="9217" max="9217" width="17.6640625" customWidth="1"/>
    <col min="9218" max="9218" width="23.5546875" customWidth="1"/>
    <col min="9219" max="9219" width="10.88671875"/>
    <col min="9220" max="9220" width="12.6640625" customWidth="1"/>
    <col min="9221" max="9472" width="10.88671875"/>
    <col min="9473" max="9473" width="17.6640625" customWidth="1"/>
    <col min="9474" max="9474" width="23.5546875" customWidth="1"/>
    <col min="9475" max="9475" width="10.88671875"/>
    <col min="9476" max="9476" width="12.6640625" customWidth="1"/>
    <col min="9477" max="9728" width="10.88671875"/>
    <col min="9729" max="9729" width="17.6640625" customWidth="1"/>
    <col min="9730" max="9730" width="23.5546875" customWidth="1"/>
    <col min="9731" max="9731" width="10.88671875"/>
    <col min="9732" max="9732" width="12.6640625" customWidth="1"/>
    <col min="9733" max="9984" width="10.88671875"/>
    <col min="9985" max="9985" width="17.6640625" customWidth="1"/>
    <col min="9986" max="9986" width="23.5546875" customWidth="1"/>
    <col min="9987" max="9987" width="10.88671875"/>
    <col min="9988" max="9988" width="12.6640625" customWidth="1"/>
    <col min="9989" max="10240" width="10.88671875"/>
    <col min="10241" max="10241" width="17.6640625" customWidth="1"/>
    <col min="10242" max="10242" width="23.5546875" customWidth="1"/>
    <col min="10243" max="10243" width="10.88671875"/>
    <col min="10244" max="10244" width="12.6640625" customWidth="1"/>
    <col min="10245" max="10496" width="10.88671875"/>
    <col min="10497" max="10497" width="17.6640625" customWidth="1"/>
    <col min="10498" max="10498" width="23.5546875" customWidth="1"/>
    <col min="10499" max="10499" width="10.88671875"/>
    <col min="10500" max="10500" width="12.6640625" customWidth="1"/>
    <col min="10501" max="10752" width="10.88671875"/>
    <col min="10753" max="10753" width="17.6640625" customWidth="1"/>
    <col min="10754" max="10754" width="23.5546875" customWidth="1"/>
    <col min="10755" max="10755" width="10.88671875"/>
    <col min="10756" max="10756" width="12.6640625" customWidth="1"/>
    <col min="10757" max="11008" width="10.88671875"/>
    <col min="11009" max="11009" width="17.6640625" customWidth="1"/>
    <col min="11010" max="11010" width="23.5546875" customWidth="1"/>
    <col min="11011" max="11011" width="10.88671875"/>
    <col min="11012" max="11012" width="12.6640625" customWidth="1"/>
    <col min="11013" max="11264" width="10.88671875"/>
    <col min="11265" max="11265" width="17.6640625" customWidth="1"/>
    <col min="11266" max="11266" width="23.5546875" customWidth="1"/>
    <col min="11267" max="11267" width="10.88671875"/>
    <col min="11268" max="11268" width="12.6640625" customWidth="1"/>
    <col min="11269" max="11520" width="10.88671875"/>
    <col min="11521" max="11521" width="17.6640625" customWidth="1"/>
    <col min="11522" max="11522" width="23.5546875" customWidth="1"/>
    <col min="11523" max="11523" width="10.88671875"/>
    <col min="11524" max="11524" width="12.6640625" customWidth="1"/>
    <col min="11525" max="11776" width="10.88671875"/>
    <col min="11777" max="11777" width="17.6640625" customWidth="1"/>
    <col min="11778" max="11778" width="23.5546875" customWidth="1"/>
    <col min="11779" max="11779" width="10.88671875"/>
    <col min="11780" max="11780" width="12.6640625" customWidth="1"/>
    <col min="11781" max="12032" width="10.88671875"/>
    <col min="12033" max="12033" width="17.6640625" customWidth="1"/>
    <col min="12034" max="12034" width="23.5546875" customWidth="1"/>
    <col min="12035" max="12035" width="10.88671875"/>
    <col min="12036" max="12036" width="12.6640625" customWidth="1"/>
    <col min="12037" max="12288" width="10.88671875"/>
    <col min="12289" max="12289" width="17.6640625" customWidth="1"/>
    <col min="12290" max="12290" width="23.5546875" customWidth="1"/>
    <col min="12291" max="12291" width="10.88671875"/>
    <col min="12292" max="12292" width="12.6640625" customWidth="1"/>
    <col min="12293" max="12544" width="10.88671875"/>
    <col min="12545" max="12545" width="17.6640625" customWidth="1"/>
    <col min="12546" max="12546" width="23.5546875" customWidth="1"/>
    <col min="12547" max="12547" width="10.88671875"/>
    <col min="12548" max="12548" width="12.6640625" customWidth="1"/>
    <col min="12549" max="12800" width="10.88671875"/>
    <col min="12801" max="12801" width="17.6640625" customWidth="1"/>
    <col min="12802" max="12802" width="23.5546875" customWidth="1"/>
    <col min="12803" max="12803" width="10.88671875"/>
    <col min="12804" max="12804" width="12.6640625" customWidth="1"/>
    <col min="12805" max="13056" width="10.88671875"/>
    <col min="13057" max="13057" width="17.6640625" customWidth="1"/>
    <col min="13058" max="13058" width="23.5546875" customWidth="1"/>
    <col min="13059" max="13059" width="10.88671875"/>
    <col min="13060" max="13060" width="12.6640625" customWidth="1"/>
    <col min="13061" max="13312" width="10.88671875"/>
    <col min="13313" max="13313" width="17.6640625" customWidth="1"/>
    <col min="13314" max="13314" width="23.5546875" customWidth="1"/>
    <col min="13315" max="13315" width="10.88671875"/>
    <col min="13316" max="13316" width="12.6640625" customWidth="1"/>
    <col min="13317" max="13568" width="10.88671875"/>
    <col min="13569" max="13569" width="17.6640625" customWidth="1"/>
    <col min="13570" max="13570" width="23.5546875" customWidth="1"/>
    <col min="13571" max="13571" width="10.88671875"/>
    <col min="13572" max="13572" width="12.6640625" customWidth="1"/>
    <col min="13573" max="13824" width="10.88671875"/>
    <col min="13825" max="13825" width="17.6640625" customWidth="1"/>
    <col min="13826" max="13826" width="23.5546875" customWidth="1"/>
    <col min="13827" max="13827" width="10.88671875"/>
    <col min="13828" max="13828" width="12.6640625" customWidth="1"/>
    <col min="13829" max="14080" width="10.88671875"/>
    <col min="14081" max="14081" width="17.6640625" customWidth="1"/>
    <col min="14082" max="14082" width="23.5546875" customWidth="1"/>
    <col min="14083" max="14083" width="10.88671875"/>
    <col min="14084" max="14084" width="12.6640625" customWidth="1"/>
    <col min="14085" max="14336" width="10.88671875"/>
    <col min="14337" max="14337" width="17.6640625" customWidth="1"/>
    <col min="14338" max="14338" width="23.5546875" customWidth="1"/>
    <col min="14339" max="14339" width="10.88671875"/>
    <col min="14340" max="14340" width="12.6640625" customWidth="1"/>
    <col min="14341" max="14592" width="10.88671875"/>
    <col min="14593" max="14593" width="17.6640625" customWidth="1"/>
    <col min="14594" max="14594" width="23.5546875" customWidth="1"/>
    <col min="14595" max="14595" width="10.88671875"/>
    <col min="14596" max="14596" width="12.6640625" customWidth="1"/>
    <col min="14597" max="14848" width="10.88671875"/>
    <col min="14849" max="14849" width="17.6640625" customWidth="1"/>
    <col min="14850" max="14850" width="23.5546875" customWidth="1"/>
    <col min="14851" max="14851" width="10.88671875"/>
    <col min="14852" max="14852" width="12.6640625" customWidth="1"/>
    <col min="14853" max="15104" width="10.88671875"/>
    <col min="15105" max="15105" width="17.6640625" customWidth="1"/>
    <col min="15106" max="15106" width="23.5546875" customWidth="1"/>
    <col min="15107" max="15107" width="10.88671875"/>
    <col min="15108" max="15108" width="12.6640625" customWidth="1"/>
    <col min="15109" max="15360" width="10.88671875"/>
    <col min="15361" max="15361" width="17.6640625" customWidth="1"/>
    <col min="15362" max="15362" width="23.5546875" customWidth="1"/>
    <col min="15363" max="15363" width="10.88671875"/>
    <col min="15364" max="15364" width="12.6640625" customWidth="1"/>
    <col min="15365" max="15616" width="10.88671875"/>
    <col min="15617" max="15617" width="17.6640625" customWidth="1"/>
    <col min="15618" max="15618" width="23.5546875" customWidth="1"/>
    <col min="15619" max="15619" width="10.88671875"/>
    <col min="15620" max="15620" width="12.6640625" customWidth="1"/>
    <col min="15621" max="15872" width="10.88671875"/>
    <col min="15873" max="15873" width="17.6640625" customWidth="1"/>
    <col min="15874" max="15874" width="23.5546875" customWidth="1"/>
    <col min="15875" max="15875" width="10.88671875"/>
    <col min="15876" max="15876" width="12.6640625" customWidth="1"/>
    <col min="15877" max="16128" width="10.88671875"/>
    <col min="16129" max="16129" width="17.6640625" customWidth="1"/>
    <col min="16130" max="16130" width="23.5546875" customWidth="1"/>
    <col min="16131" max="16131" width="10.88671875"/>
    <col min="16132" max="16132" width="12.6640625" customWidth="1"/>
    <col min="16133" max="16384" width="10.88671875"/>
  </cols>
  <sheetData>
    <row r="1" spans="1:4" ht="36.75" customHeight="1" x14ac:dyDescent="0.3">
      <c r="A1" s="501"/>
      <c r="B1" s="415" t="str">
        <f>+'2 CONTEXTO E IDENTIFICACIÓN'!C1</f>
        <v>MAPA DE RIESGOS</v>
      </c>
      <c r="C1" s="50" t="str">
        <f>+'2 CONTEXTO E IDENTIFICACIÓN'!D1</f>
        <v>CÓDIGO:</v>
      </c>
      <c r="D1" s="167">
        <f>+'2 CONTEXTO E IDENTIFICACIÓN'!E1</f>
        <v>0</v>
      </c>
    </row>
    <row r="2" spans="1:4" ht="36.75" customHeight="1" x14ac:dyDescent="0.3">
      <c r="A2" s="501"/>
      <c r="B2" s="415"/>
      <c r="C2" s="50" t="str">
        <f>+'2 CONTEXTO E IDENTIFICACIÓN'!D2</f>
        <v>VERSIÓN:</v>
      </c>
      <c r="D2" s="167">
        <f>+'2 CONTEXTO E IDENTIFICACIÓN'!E2</f>
        <v>0</v>
      </c>
    </row>
    <row r="3" spans="1:4" s="234" customFormat="1" x14ac:dyDescent="0.3">
      <c r="A3" s="321" t="s">
        <v>12</v>
      </c>
      <c r="B3" s="503" t="s">
        <v>48</v>
      </c>
      <c r="C3" s="503"/>
      <c r="D3" s="503"/>
    </row>
    <row r="4" spans="1:4" ht="69.75" customHeight="1" x14ac:dyDescent="0.3">
      <c r="A4" s="322"/>
      <c r="B4" s="504"/>
      <c r="C4" s="504"/>
      <c r="D4" s="504"/>
    </row>
    <row r="5" spans="1:4" s="235" customFormat="1" ht="91.5" customHeight="1" x14ac:dyDescent="0.3">
      <c r="A5" s="322"/>
      <c r="B5" s="504"/>
      <c r="C5" s="504"/>
      <c r="D5" s="504"/>
    </row>
    <row r="6" spans="1:4" x14ac:dyDescent="0.3">
      <c r="A6" s="323"/>
      <c r="B6" s="502"/>
      <c r="C6" s="502"/>
      <c r="D6" s="502"/>
    </row>
    <row r="7" spans="1:4" x14ac:dyDescent="0.3">
      <c r="A7" s="323"/>
      <c r="B7" s="502"/>
      <c r="C7" s="502"/>
      <c r="D7" s="502"/>
    </row>
    <row r="8" spans="1:4" x14ac:dyDescent="0.3">
      <c r="A8" s="323"/>
      <c r="B8" s="505"/>
      <c r="C8" s="505"/>
      <c r="D8" s="505"/>
    </row>
    <row r="9" spans="1:4" x14ac:dyDescent="0.3">
      <c r="A9" s="323"/>
      <c r="B9" s="502"/>
      <c r="C9" s="502"/>
      <c r="D9" s="502"/>
    </row>
    <row r="10" spans="1:4" x14ac:dyDescent="0.3">
      <c r="A10" s="324"/>
      <c r="B10" s="236"/>
      <c r="C10" s="236"/>
      <c r="D10" s="236"/>
    </row>
    <row r="11" spans="1:4" x14ac:dyDescent="0.3">
      <c r="A11" s="324"/>
      <c r="B11" s="236"/>
      <c r="C11" s="236"/>
      <c r="D11" s="236"/>
    </row>
    <row r="12" spans="1:4" x14ac:dyDescent="0.3">
      <c r="A12" s="324"/>
      <c r="B12" s="236"/>
      <c r="C12" s="236"/>
      <c r="D12" s="236"/>
    </row>
    <row r="13" spans="1:4" x14ac:dyDescent="0.3">
      <c r="A13" s="324"/>
      <c r="B13" s="236"/>
      <c r="C13" s="236"/>
      <c r="D13" s="236"/>
    </row>
    <row r="14" spans="1:4" x14ac:dyDescent="0.3">
      <c r="A14" s="324"/>
      <c r="B14" s="236"/>
      <c r="C14" s="236"/>
      <c r="D14" s="236"/>
    </row>
    <row r="15" spans="1:4" x14ac:dyDescent="0.3">
      <c r="A15" s="324"/>
      <c r="B15" s="236"/>
      <c r="C15" s="236"/>
      <c r="D15" s="236"/>
    </row>
    <row r="16" spans="1:4" x14ac:dyDescent="0.3">
      <c r="A16" s="324"/>
      <c r="B16" s="236"/>
      <c r="C16" s="236"/>
      <c r="D16" s="236"/>
    </row>
    <row r="17" spans="1:4" x14ac:dyDescent="0.3">
      <c r="A17" s="324"/>
      <c r="B17" s="236"/>
      <c r="C17" s="236"/>
      <c r="D17" s="236"/>
    </row>
    <row r="18" spans="1:4" x14ac:dyDescent="0.3">
      <c r="A18" s="324"/>
      <c r="B18" s="236"/>
      <c r="C18" s="236"/>
      <c r="D18" s="236"/>
    </row>
    <row r="19" spans="1:4" x14ac:dyDescent="0.3">
      <c r="A19" s="324"/>
      <c r="B19" s="236"/>
      <c r="C19" s="236"/>
      <c r="D19" s="236"/>
    </row>
    <row r="20" spans="1:4" x14ac:dyDescent="0.3">
      <c r="A20" s="324"/>
      <c r="B20" s="236"/>
      <c r="C20" s="236"/>
      <c r="D20" s="236"/>
    </row>
    <row r="21" spans="1:4" x14ac:dyDescent="0.3">
      <c r="A21" s="324"/>
      <c r="B21" s="236"/>
      <c r="C21" s="236"/>
      <c r="D21" s="236"/>
    </row>
    <row r="22" spans="1:4" x14ac:dyDescent="0.3">
      <c r="A22" s="324"/>
      <c r="B22" s="236"/>
      <c r="C22" s="236"/>
      <c r="D22" s="236"/>
    </row>
    <row r="23" spans="1:4" x14ac:dyDescent="0.3">
      <c r="A23" s="324"/>
      <c r="B23" s="236"/>
      <c r="C23" s="236"/>
      <c r="D23" s="236"/>
    </row>
  </sheetData>
  <sheetProtection sheet="1" scenarios="1" formatCells="0" formatColumns="0" formatRows="0" insertRows="0"/>
  <mergeCells count="9">
    <mergeCell ref="A1:A2"/>
    <mergeCell ref="B9:D9"/>
    <mergeCell ref="B3:D3"/>
    <mergeCell ref="B5:D5"/>
    <mergeCell ref="B8:D8"/>
    <mergeCell ref="B4:D4"/>
    <mergeCell ref="B7:D7"/>
    <mergeCell ref="B6:D6"/>
    <mergeCell ref="B1:B2"/>
  </mergeCells>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2"/>
  <sheetViews>
    <sheetView showGridLines="0" zoomScale="70" zoomScaleNormal="70" workbookViewId="0">
      <pane ySplit="8" topLeftCell="A18" activePane="bottomLeft" state="frozen"/>
      <selection pane="bottomLeft" activeCell="F24" sqref="F24"/>
    </sheetView>
  </sheetViews>
  <sheetFormatPr baseColWidth="10" defaultColWidth="11.44140625" defaultRowHeight="13.8" x14ac:dyDescent="0.3"/>
  <cols>
    <col min="1" max="2" width="21.44140625" style="10" customWidth="1"/>
    <col min="3" max="3" width="34" style="10" customWidth="1"/>
    <col min="4" max="4" width="26" style="10" customWidth="1"/>
    <col min="5" max="5" width="28.44140625" style="10" customWidth="1"/>
    <col min="6" max="6" width="35" style="10" customWidth="1"/>
    <col min="7" max="7" width="24.5546875" style="10" customWidth="1"/>
    <col min="8" max="8" width="30.88671875" style="10" customWidth="1"/>
    <col min="9" max="9" width="30" style="10" hidden="1" customWidth="1"/>
    <col min="10" max="10" width="26.33203125" style="10" customWidth="1"/>
    <col min="11" max="30" width="11.44140625" style="10" customWidth="1"/>
    <col min="31" max="31" width="8.109375" style="10" customWidth="1"/>
    <col min="32" max="36" width="32.33203125" style="10" customWidth="1"/>
    <col min="37" max="16378" width="11.44140625" style="10"/>
    <col min="16379" max="16384" width="25.44140625" style="10" customWidth="1"/>
  </cols>
  <sheetData>
    <row r="1" spans="1:10" s="9" customFormat="1" ht="37.5" customHeight="1" x14ac:dyDescent="0.25">
      <c r="A1" s="403"/>
      <c r="B1" s="338"/>
      <c r="C1" s="402" t="s">
        <v>11</v>
      </c>
      <c r="D1" s="256" t="s">
        <v>133</v>
      </c>
      <c r="E1" s="256"/>
      <c r="H1" s="182"/>
      <c r="I1" s="182"/>
      <c r="J1" s="182"/>
    </row>
    <row r="2" spans="1:10" s="9" customFormat="1" ht="37.5" customHeight="1" x14ac:dyDescent="0.25">
      <c r="A2" s="403"/>
      <c r="B2" s="338"/>
      <c r="C2" s="402"/>
      <c r="D2" s="256" t="s">
        <v>134</v>
      </c>
      <c r="E2" s="257"/>
      <c r="H2" s="182"/>
      <c r="I2" s="182"/>
      <c r="J2" s="182"/>
    </row>
    <row r="3" spans="1:10" s="9" customFormat="1" ht="3.9" customHeight="1" x14ac:dyDescent="0.25">
      <c r="A3" s="253"/>
      <c r="B3" s="253"/>
      <c r="C3" s="253"/>
      <c r="D3" s="254"/>
      <c r="E3" s="255"/>
      <c r="H3" s="182"/>
      <c r="I3" s="182"/>
      <c r="J3" s="182"/>
    </row>
    <row r="4" spans="1:10" ht="27" customHeight="1" x14ac:dyDescent="0.3">
      <c r="A4" s="19" t="s">
        <v>158</v>
      </c>
      <c r="B4" s="19" t="s">
        <v>300</v>
      </c>
      <c r="C4" s="252"/>
      <c r="D4" s="19" t="s">
        <v>156</v>
      </c>
      <c r="E4" s="401"/>
      <c r="F4" s="401"/>
      <c r="G4" s="168" t="s">
        <v>206</v>
      </c>
      <c r="H4" s="165"/>
    </row>
    <row r="5" spans="1:10" ht="27.6" x14ac:dyDescent="0.3">
      <c r="A5" s="19" t="s">
        <v>157</v>
      </c>
      <c r="B5" s="19"/>
      <c r="C5" s="404"/>
      <c r="D5" s="404"/>
      <c r="E5" s="166" t="s">
        <v>205</v>
      </c>
      <c r="F5" s="165"/>
      <c r="G5" s="161" t="s">
        <v>111</v>
      </c>
      <c r="H5" s="165"/>
    </row>
    <row r="6" spans="1:10" x14ac:dyDescent="0.3">
      <c r="A6" s="247"/>
      <c r="B6" s="247"/>
      <c r="C6" s="249"/>
      <c r="D6" s="249"/>
      <c r="E6" s="250"/>
      <c r="F6" s="251"/>
      <c r="G6" s="248"/>
      <c r="H6" s="251"/>
    </row>
    <row r="7" spans="1:10" ht="21" customHeight="1" x14ac:dyDescent="0.3">
      <c r="A7" s="400" t="s">
        <v>222</v>
      </c>
      <c r="B7" s="405" t="s">
        <v>282</v>
      </c>
      <c r="C7" s="400" t="s">
        <v>78</v>
      </c>
      <c r="D7" s="400" t="s">
        <v>138</v>
      </c>
      <c r="E7" s="400" t="s">
        <v>298</v>
      </c>
      <c r="F7" s="400" t="s">
        <v>50</v>
      </c>
      <c r="G7" s="400" t="s">
        <v>51</v>
      </c>
      <c r="H7" s="400"/>
    </row>
    <row r="8" spans="1:10" ht="42" customHeight="1" x14ac:dyDescent="0.3">
      <c r="A8" s="400"/>
      <c r="B8" s="406"/>
      <c r="C8" s="400"/>
      <c r="D8" s="400"/>
      <c r="E8" s="400"/>
      <c r="F8" s="400"/>
      <c r="G8" s="161" t="s">
        <v>8</v>
      </c>
      <c r="H8" s="161" t="s">
        <v>167</v>
      </c>
      <c r="I8" s="161" t="s">
        <v>168</v>
      </c>
      <c r="J8" s="161" t="s">
        <v>166</v>
      </c>
    </row>
    <row r="9" spans="1:10" s="11" customFormat="1" ht="83.25" customHeight="1" x14ac:dyDescent="0.3">
      <c r="A9" s="2" t="s">
        <v>13</v>
      </c>
      <c r="B9" s="2" t="s">
        <v>283</v>
      </c>
      <c r="C9" s="2" t="s">
        <v>292</v>
      </c>
      <c r="D9" s="2" t="s">
        <v>299</v>
      </c>
      <c r="E9" s="2" t="s">
        <v>301</v>
      </c>
      <c r="F9" s="2" t="s">
        <v>299</v>
      </c>
      <c r="G9" s="3" t="s">
        <v>159</v>
      </c>
      <c r="H9" s="3"/>
      <c r="I9" s="183" t="str">
        <f>+IF(G9='11 FORMULAS'!$B$4,'11 FORMULAS'!$C$4,IF(G9='11 FORMULAS'!$B$6,'11 FORMULAS'!$C$6,IF(G9='11 FORMULAS'!$B$8,'11 FORMULAS'!$C$8,IF(G9='11 FORMULAS'!$B$10,'11 FORMULAS'!$C$10,""))))</f>
        <v>Procesos</v>
      </c>
      <c r="J9" s="183" t="str">
        <f>+H9&amp;I9</f>
        <v>Procesos</v>
      </c>
    </row>
    <row r="10" spans="1:10" s="11" customFormat="1" ht="105" customHeight="1" x14ac:dyDescent="0.3">
      <c r="A10" s="2" t="s">
        <v>14</v>
      </c>
      <c r="B10" s="2" t="s">
        <v>283</v>
      </c>
      <c r="C10" s="2" t="s">
        <v>291</v>
      </c>
      <c r="D10" s="344" t="s">
        <v>305</v>
      </c>
      <c r="E10" s="344" t="s">
        <v>303</v>
      </c>
      <c r="F10" s="344" t="s">
        <v>307</v>
      </c>
      <c r="G10" s="3" t="s">
        <v>159</v>
      </c>
      <c r="H10" s="3"/>
      <c r="I10" s="183" t="str">
        <f>+IF(G10='11 FORMULAS'!$B$4,'11 FORMULAS'!$C$4,IF(G10='11 FORMULAS'!$B$6,'11 FORMULAS'!$C$6,IF(G10='11 FORMULAS'!$B$8,'11 FORMULAS'!$C$8,IF(G10='11 FORMULAS'!$B$10,'11 FORMULAS'!$C$10,""))))</f>
        <v>Procesos</v>
      </c>
      <c r="J10" s="183" t="str">
        <f>+H10&amp;I10</f>
        <v>Procesos</v>
      </c>
    </row>
    <row r="11" spans="1:10" ht="65.400000000000006" customHeight="1" x14ac:dyDescent="0.3">
      <c r="A11" s="2" t="s">
        <v>15</v>
      </c>
      <c r="B11" s="2" t="s">
        <v>283</v>
      </c>
      <c r="C11" s="2" t="s">
        <v>291</v>
      </c>
      <c r="D11" s="344" t="s">
        <v>306</v>
      </c>
      <c r="E11" s="344" t="s">
        <v>302</v>
      </c>
      <c r="F11" s="344" t="s">
        <v>302</v>
      </c>
      <c r="G11" s="3" t="s">
        <v>159</v>
      </c>
      <c r="H11" s="3"/>
      <c r="I11" s="183" t="str">
        <f>+IF(G11='11 FORMULAS'!$B$4,'11 FORMULAS'!$C$4,IF(G11='11 FORMULAS'!$B$6,'11 FORMULAS'!$C$6,IF(G11='11 FORMULAS'!$B$8,'11 FORMULAS'!$C$8,IF(G11='11 FORMULAS'!$B$10,'11 FORMULAS'!$C$10,""))))</f>
        <v>Procesos</v>
      </c>
      <c r="J11" s="183" t="str">
        <f t="shared" ref="J11:J28" si="0">+H11&amp;I11</f>
        <v>Procesos</v>
      </c>
    </row>
    <row r="12" spans="1:10" ht="144.6" customHeight="1" x14ac:dyDescent="0.3">
      <c r="A12" s="2" t="s">
        <v>16</v>
      </c>
      <c r="B12" s="2" t="s">
        <v>283</v>
      </c>
      <c r="C12" s="2" t="s">
        <v>291</v>
      </c>
      <c r="D12" s="344" t="s">
        <v>308</v>
      </c>
      <c r="E12" s="344" t="s">
        <v>302</v>
      </c>
      <c r="F12" s="344" t="s">
        <v>302</v>
      </c>
      <c r="G12" s="3" t="s">
        <v>159</v>
      </c>
      <c r="H12" s="3"/>
      <c r="I12" s="183" t="str">
        <f>+IF(G12='11 FORMULAS'!$B$4,'11 FORMULAS'!$C$4,IF(G12='11 FORMULAS'!$B$6,'11 FORMULAS'!$C$6,IF(G12='11 FORMULAS'!$B$8,'11 FORMULAS'!$C$8,IF(G12='11 FORMULAS'!$B$10,'11 FORMULAS'!$C$10,""))))</f>
        <v>Procesos</v>
      </c>
      <c r="J12" s="183" t="str">
        <f t="shared" si="0"/>
        <v>Procesos</v>
      </c>
    </row>
    <row r="13" spans="1:10" ht="136.80000000000001" customHeight="1" x14ac:dyDescent="0.3">
      <c r="A13" s="2" t="s">
        <v>17</v>
      </c>
      <c r="B13" s="2" t="s">
        <v>283</v>
      </c>
      <c r="C13" s="2" t="s">
        <v>291</v>
      </c>
      <c r="D13" s="342" t="s">
        <v>309</v>
      </c>
      <c r="E13" s="344" t="s">
        <v>302</v>
      </c>
      <c r="F13" s="343" t="str">
        <f>+CONCATENATE(C13," ",D13," ",E13)</f>
        <v>Posibilidad de pérdida reputacional Debilidad en la implementación de la cultura organizacional, lo cual se veria reflejado en una mala prestación del servicio. bajo sentido de pertenencia, o incumplimiento o desvíos de los objetivos y metas institucionales. PORQUE NO SE CUENTA CON UN SISTEMA DE INFORMACION PARA EL PROCESO DE TALENTO HUMANO</v>
      </c>
      <c r="G13" s="3" t="s">
        <v>159</v>
      </c>
      <c r="H13" s="3"/>
      <c r="I13" s="183" t="str">
        <f>+IF(G13='11 FORMULAS'!$B$4,'11 FORMULAS'!$C$4,IF(G13='11 FORMULAS'!$B$6,'11 FORMULAS'!$C$6,IF(G13='11 FORMULAS'!$B$8,'11 FORMULAS'!$C$8,IF(G13='11 FORMULAS'!$B$10,'11 FORMULAS'!$C$10,""))))</f>
        <v>Procesos</v>
      </c>
      <c r="J13" s="183" t="str">
        <f t="shared" si="0"/>
        <v>Procesos</v>
      </c>
    </row>
    <row r="14" spans="1:10" ht="35.1" customHeight="1" x14ac:dyDescent="0.3">
      <c r="A14" s="2" t="s">
        <v>18</v>
      </c>
      <c r="B14" s="2" t="s">
        <v>283</v>
      </c>
      <c r="C14" s="2" t="s">
        <v>291</v>
      </c>
      <c r="D14" s="2" t="s">
        <v>310</v>
      </c>
      <c r="E14" s="2" t="s">
        <v>311</v>
      </c>
      <c r="F14" s="167" t="str">
        <f t="shared" ref="F14:F28" si="1">+CONCATENATE(C14," ",D14," ",E14)</f>
        <v>Posibilidad de pérdida reputacional Pérdida reputacional por insatisfacción de los grupos de valor o sanciones de entes de control debido al incumplimiento de los términos de ley para la atención de requerimientos PORQUE NO SE CUENTA CON UN SISTEMA DE INFORMACION PARA EL PROCESO DE SIAU</v>
      </c>
      <c r="G14" s="3" t="s">
        <v>159</v>
      </c>
      <c r="H14" s="3"/>
      <c r="I14" s="183" t="str">
        <f>+IF(G14='11 FORMULAS'!$B$4,'11 FORMULAS'!$C$4,IF(G14='11 FORMULAS'!$B$6,'11 FORMULAS'!$C$6,IF(G14='11 FORMULAS'!$B$8,'11 FORMULAS'!$C$8,IF(G14='11 FORMULAS'!$B$10,'11 FORMULAS'!$C$10,""))))</f>
        <v>Procesos</v>
      </c>
      <c r="J14" s="183" t="str">
        <f t="shared" si="0"/>
        <v>Procesos</v>
      </c>
    </row>
    <row r="15" spans="1:10" ht="108" customHeight="1" x14ac:dyDescent="0.3">
      <c r="A15" s="2" t="s">
        <v>19</v>
      </c>
      <c r="B15" s="2" t="s">
        <v>283</v>
      </c>
      <c r="C15" s="2" t="s">
        <v>291</v>
      </c>
      <c r="D15" s="2" t="s">
        <v>312</v>
      </c>
      <c r="E15" s="2" t="s">
        <v>311</v>
      </c>
      <c r="F15" s="167" t="str">
        <f t="shared" si="1"/>
        <v>Posibilidad de pérdida reputacional Pérdida reputacional por insatisfacción del grupo de valor debido a una orientación inadecuada en la prestación del servicio PORQUE NO SE CUENTA CON UN SISTEMA DE INFORMACION PARA EL PROCESO DE SIAU</v>
      </c>
      <c r="G15" s="3" t="s">
        <v>159</v>
      </c>
      <c r="H15" s="3"/>
      <c r="I15" s="183" t="str">
        <f>+IF(G15='11 FORMULAS'!$B$4,'11 FORMULAS'!$C$4,IF(G15='11 FORMULAS'!$B$6,'11 FORMULAS'!$C$6,IF(G15='11 FORMULAS'!$B$8,'11 FORMULAS'!$C$8,IF(G15='11 FORMULAS'!$B$10,'11 FORMULAS'!$C$10,""))))</f>
        <v>Procesos</v>
      </c>
      <c r="J15" s="183" t="str">
        <f t="shared" si="0"/>
        <v>Procesos</v>
      </c>
    </row>
    <row r="16" spans="1:10" ht="113.4" customHeight="1" x14ac:dyDescent="0.3">
      <c r="A16" s="2" t="s">
        <v>20</v>
      </c>
      <c r="B16" s="2" t="s">
        <v>283</v>
      </c>
      <c r="C16" s="2" t="s">
        <v>291</v>
      </c>
      <c r="D16" s="2" t="s">
        <v>313</v>
      </c>
      <c r="E16" s="2" t="s">
        <v>314</v>
      </c>
      <c r="F16" s="167" t="str">
        <f t="shared" si="1"/>
        <v>Posibilidad de pérdida reputacional Pérdida económica por demandas y reclamaciones debido a la configuración del contrato realidad PORQUE NO SE CUENTA CON UN SISTEMA DE INFORMACION PARA EL PROCESO DE JURIDICA</v>
      </c>
      <c r="G16" s="3" t="s">
        <v>159</v>
      </c>
      <c r="H16" s="3"/>
      <c r="I16" s="183" t="str">
        <f>+IF(G16='11 FORMULAS'!$B$4,'11 FORMULAS'!$C$4,IF(G16='11 FORMULAS'!$B$6,'11 FORMULAS'!$C$6,IF(G16='11 FORMULAS'!$B$8,'11 FORMULAS'!$C$8,IF(G16='11 FORMULAS'!$B$10,'11 FORMULAS'!$C$10,""))))</f>
        <v>Procesos</v>
      </c>
      <c r="J16" s="183" t="str">
        <f t="shared" si="0"/>
        <v>Procesos</v>
      </c>
    </row>
    <row r="17" spans="1:10" s="12" customFormat="1" ht="124.8" customHeight="1" x14ac:dyDescent="0.3">
      <c r="A17" s="2" t="s">
        <v>21</v>
      </c>
      <c r="B17" s="2" t="s">
        <v>283</v>
      </c>
      <c r="C17" s="2" t="s">
        <v>291</v>
      </c>
      <c r="D17" s="2" t="s">
        <v>315</v>
      </c>
      <c r="E17" s="2" t="s">
        <v>324</v>
      </c>
      <c r="F17" s="167" t="str">
        <f>+CONCATENATE(C17," ",D17," ",E17)</f>
        <v>Posibilidad de pérdida reputacional no publicación o publicion extemporánea  los diferentes tipos de contratos en las plataformas SECOP II y demás  LA NO PUBLICACION O PUBLICACION EXTEMPORANEA ES DEPENDE DEL PROCESO DE TALENTO HUMANO</v>
      </c>
      <c r="G17" s="3" t="s">
        <v>159</v>
      </c>
      <c r="H17" s="3"/>
      <c r="I17" s="183" t="str">
        <f>+IF(G17='11 FORMULAS'!$B$4,'11 FORMULAS'!$C$4,IF(G17='11 FORMULAS'!$B$6,'11 FORMULAS'!$C$6,IF(G17='11 FORMULAS'!$B$8,'11 FORMULAS'!$C$8,IF(G17='11 FORMULAS'!$B$10,'11 FORMULAS'!$C$10,""))))</f>
        <v>Procesos</v>
      </c>
      <c r="J17" s="183" t="str">
        <f t="shared" si="0"/>
        <v>Procesos</v>
      </c>
    </row>
    <row r="18" spans="1:10" s="12" customFormat="1" ht="35.1" customHeight="1" x14ac:dyDescent="0.3">
      <c r="A18" s="2" t="s">
        <v>33</v>
      </c>
      <c r="B18" s="2" t="s">
        <v>283</v>
      </c>
      <c r="C18" s="2" t="s">
        <v>291</v>
      </c>
      <c r="D18" s="2" t="s">
        <v>316</v>
      </c>
      <c r="E18" s="2" t="s">
        <v>317</v>
      </c>
      <c r="F18" s="167" t="str">
        <f t="shared" si="1"/>
        <v>Posibilidad de pérdida reputacional incumplimiento de las metas del Plan Anual de Adquisiciones debido a la falta de insumos y presupuesto para la ejecución del proceso, caso fortuito o fuerza mayor generada por un tercero PORQUE NO SE CUENTA CON UN SISTEMA DE INFORMACION POR PARTE DEL RESPONSABLE DEL ALMACEN</v>
      </c>
      <c r="G18" s="3" t="s">
        <v>159</v>
      </c>
      <c r="H18" s="3"/>
      <c r="I18" s="183" t="str">
        <f>+IF(G18='11 FORMULAS'!$B$4,'11 FORMULAS'!$C$4,IF(G18='11 FORMULAS'!$B$6,'11 FORMULAS'!$C$6,IF(G18='11 FORMULAS'!$B$8,'11 FORMULAS'!$C$8,IF(G18='11 FORMULAS'!$B$10,'11 FORMULAS'!$C$10,""))))</f>
        <v>Procesos</v>
      </c>
      <c r="J18" s="183" t="str">
        <f t="shared" si="0"/>
        <v>Procesos</v>
      </c>
    </row>
    <row r="19" spans="1:10" s="12" customFormat="1" ht="35.1" customHeight="1" x14ac:dyDescent="0.3">
      <c r="A19" s="2" t="s">
        <v>34</v>
      </c>
      <c r="B19" s="2" t="s">
        <v>283</v>
      </c>
      <c r="C19" s="2" t="s">
        <v>291</v>
      </c>
      <c r="D19" s="2" t="s">
        <v>318</v>
      </c>
      <c r="E19" s="2" t="s">
        <v>319</v>
      </c>
      <c r="F19" s="167" t="str">
        <f t="shared" si="1"/>
        <v>Posibilidad de pérdida reputacional Retrasos en los pagos a las cuentas o acreencias que se generan en la institución, entiéndase	gastos	de  PORQUE NO SE CUENTA CON UN SISTEMA DE INFORMACION POR PARTE DEL RESPONSABLE DEL AREA FINANCIERA</v>
      </c>
      <c r="G19" s="3" t="s">
        <v>159</v>
      </c>
      <c r="H19" s="3"/>
      <c r="I19" s="183" t="str">
        <f>+IF(G19='11 FORMULAS'!$B$4,'11 FORMULAS'!$C$4,IF(G19='11 FORMULAS'!$B$6,'11 FORMULAS'!$C$6,IF(G19='11 FORMULAS'!$B$8,'11 FORMULAS'!$C$8,IF(G19='11 FORMULAS'!$B$10,'11 FORMULAS'!$C$10,""))))</f>
        <v>Procesos</v>
      </c>
      <c r="J19" s="183" t="str">
        <f t="shared" si="0"/>
        <v>Procesos</v>
      </c>
    </row>
    <row r="20" spans="1:10" s="12" customFormat="1" ht="35.1" customHeight="1" x14ac:dyDescent="0.3">
      <c r="A20" s="2" t="s">
        <v>35</v>
      </c>
      <c r="B20" s="2" t="s">
        <v>283</v>
      </c>
      <c r="C20" s="2" t="s">
        <v>291</v>
      </c>
      <c r="D20" s="2" t="s">
        <v>320</v>
      </c>
      <c r="E20" s="2" t="s">
        <v>319</v>
      </c>
      <c r="F20" s="167" t="str">
        <f t="shared" si="1"/>
        <v>Posibilidad de pérdida reputacional incumplimiento de las normas de Austeridad en el gasto PORQUE NO SE CUENTA CON UN SISTEMA DE INFORMACION POR PARTE DEL RESPONSABLE DEL AREA FINANCIERA</v>
      </c>
      <c r="G20" s="3" t="s">
        <v>159</v>
      </c>
      <c r="H20" s="3"/>
      <c r="I20" s="183" t="str">
        <f>+IF(G20='11 FORMULAS'!$B$4,'11 FORMULAS'!$C$4,IF(G20='11 FORMULAS'!$B$6,'11 FORMULAS'!$C$6,IF(G20='11 FORMULAS'!$B$8,'11 FORMULAS'!$C$8,IF(G20='11 FORMULAS'!$B$10,'11 FORMULAS'!$C$10,""))))</f>
        <v>Procesos</v>
      </c>
      <c r="J20" s="183" t="str">
        <f t="shared" si="0"/>
        <v>Procesos</v>
      </c>
    </row>
    <row r="21" spans="1:10" s="12" customFormat="1" ht="35.1" customHeight="1" x14ac:dyDescent="0.3">
      <c r="A21" s="2" t="s">
        <v>36</v>
      </c>
      <c r="B21" s="2" t="s">
        <v>283</v>
      </c>
      <c r="C21" s="2" t="s">
        <v>291</v>
      </c>
      <c r="D21" s="2" t="s">
        <v>322</v>
      </c>
      <c r="E21" s="2" t="s">
        <v>314</v>
      </c>
      <c r="F21" s="167" t="str">
        <f t="shared" si="1"/>
        <v>Posibilidad de pérdida reputacional por no participar en procesos de defensa debido al vencimiento de términos PORQUE NO SE CUENTA CON UN SISTEMA DE INFORMACION PARA EL PROCESO DE JURIDICA</v>
      </c>
      <c r="G21" s="3" t="s">
        <v>159</v>
      </c>
      <c r="H21" s="3"/>
      <c r="I21" s="183" t="str">
        <f>+IF(G21='11 FORMULAS'!$B$4,'11 FORMULAS'!$C$4,IF(G21='11 FORMULAS'!$B$6,'11 FORMULAS'!$C$6,IF(G21='11 FORMULAS'!$B$8,'11 FORMULAS'!$C$8,IF(G21='11 FORMULAS'!$B$10,'11 FORMULAS'!$C$10,""))))</f>
        <v>Procesos</v>
      </c>
      <c r="J21" s="183" t="str">
        <f t="shared" si="0"/>
        <v>Procesos</v>
      </c>
    </row>
    <row r="22" spans="1:10" s="12" customFormat="1" ht="35.1" customHeight="1" x14ac:dyDescent="0.3">
      <c r="A22" s="2" t="s">
        <v>37</v>
      </c>
      <c r="B22" s="2" t="s">
        <v>283</v>
      </c>
      <c r="C22" s="2" t="s">
        <v>291</v>
      </c>
      <c r="D22" s="2" t="s">
        <v>323</v>
      </c>
      <c r="E22" s="2" t="s">
        <v>325</v>
      </c>
      <c r="F22" s="167" t="str">
        <f t="shared" si="1"/>
        <v>Posibilidad de pérdida reputacional Por hallazgos de los organismos de control o notificacion de entidades externas debido a la presentación fuera de terminos de los informes de ley LOS HALLAZGOS EN EL PROCESO AUDITOR POR PARTE DE LOS ENTES, DEBE SER ACOMPAÑADO POR LA OFICINA DE CONTROL INTERNO</v>
      </c>
      <c r="G22" s="3" t="s">
        <v>159</v>
      </c>
      <c r="H22" s="3"/>
      <c r="I22" s="183" t="str">
        <f>+IF(G22='11 FORMULAS'!$B$4,'11 FORMULAS'!$C$4,IF(G22='11 FORMULAS'!$B$6,'11 FORMULAS'!$C$6,IF(G22='11 FORMULAS'!$B$8,'11 FORMULAS'!$C$8,IF(G22='11 FORMULAS'!$B$10,'11 FORMULAS'!$C$10,""))))</f>
        <v>Procesos</v>
      </c>
      <c r="J22" s="183" t="str">
        <f t="shared" si="0"/>
        <v>Procesos</v>
      </c>
    </row>
    <row r="23" spans="1:10" s="12" customFormat="1" ht="37.799999999999997" customHeight="1" x14ac:dyDescent="0.3">
      <c r="A23" s="2" t="s">
        <v>38</v>
      </c>
      <c r="B23" s="2" t="s">
        <v>283</v>
      </c>
      <c r="C23" s="2" t="s">
        <v>291</v>
      </c>
      <c r="D23" s="2" t="s">
        <v>326</v>
      </c>
      <c r="E23" s="2" t="s">
        <v>327</v>
      </c>
      <c r="F23" s="167" t="str">
        <f>+CONCATENATE(C23," ",D23," ",E23)</f>
        <v>Posibilidad de pérdida reputacional LA ENTIDAD NO CUENTA CON INFORMACION ACTULIAZADA DE LOS BIENES ACTIVOS CON LOS QUE CUENTA LA ENTIDAD NO CUENTA CON UN INVENTARIO ACTUALIZADO</v>
      </c>
      <c r="G23" s="3" t="s">
        <v>159</v>
      </c>
      <c r="H23" s="3"/>
      <c r="I23" s="183" t="str">
        <f>+IF(G23='11 FORMULAS'!$B$4,'11 FORMULAS'!$C$4,IF(G23='11 FORMULAS'!$B$6,'11 FORMULAS'!$C$6,IF(G23='11 FORMULAS'!$B$8,'11 FORMULAS'!$C$8,IF(G23='11 FORMULAS'!$B$10,'11 FORMULAS'!$C$10,""))))</f>
        <v>Procesos</v>
      </c>
      <c r="J23" s="183" t="str">
        <f t="shared" si="0"/>
        <v>Procesos</v>
      </c>
    </row>
    <row r="24" spans="1:10" s="12" customFormat="1" ht="35.1" customHeight="1" x14ac:dyDescent="0.3">
      <c r="A24" s="2" t="s">
        <v>39</v>
      </c>
      <c r="B24" s="2" t="s">
        <v>283</v>
      </c>
      <c r="C24" s="2" t="s">
        <v>291</v>
      </c>
      <c r="D24" s="2"/>
      <c r="E24" s="2"/>
      <c r="F24" s="167" t="str">
        <f t="shared" si="1"/>
        <v xml:space="preserve">Posibilidad de pérdida reputacional  </v>
      </c>
      <c r="G24" s="3" t="s">
        <v>159</v>
      </c>
      <c r="H24" s="3"/>
      <c r="I24" s="183" t="str">
        <f>+IF(G24='11 FORMULAS'!$B$4,'11 FORMULAS'!$C$4,IF(G24='11 FORMULAS'!$B$6,'11 FORMULAS'!$C$6,IF(G24='11 FORMULAS'!$B$8,'11 FORMULAS'!$C$8,IF(G24='11 FORMULAS'!$B$10,'11 FORMULAS'!$C$10,""))))</f>
        <v>Procesos</v>
      </c>
      <c r="J24" s="183" t="str">
        <f t="shared" si="0"/>
        <v>Procesos</v>
      </c>
    </row>
    <row r="25" spans="1:10" s="12" customFormat="1" ht="35.1" customHeight="1" x14ac:dyDescent="0.3">
      <c r="A25" s="2" t="s">
        <v>40</v>
      </c>
      <c r="B25" s="2" t="s">
        <v>283</v>
      </c>
      <c r="C25" s="2" t="s">
        <v>291</v>
      </c>
      <c r="D25" s="2"/>
      <c r="E25" s="2"/>
      <c r="F25" s="167" t="str">
        <f t="shared" si="1"/>
        <v xml:space="preserve">Posibilidad de pérdida reputacional  </v>
      </c>
      <c r="G25" s="3" t="s">
        <v>159</v>
      </c>
      <c r="H25" s="3"/>
      <c r="I25" s="183" t="str">
        <f>+IF(G25='11 FORMULAS'!$B$4,'11 FORMULAS'!$C$4,IF(G25='11 FORMULAS'!$B$6,'11 FORMULAS'!$C$6,IF(G25='11 FORMULAS'!$B$8,'11 FORMULAS'!$C$8,IF(G25='11 FORMULAS'!$B$10,'11 FORMULAS'!$C$10,""))))</f>
        <v>Procesos</v>
      </c>
      <c r="J25" s="183" t="str">
        <f t="shared" si="0"/>
        <v>Procesos</v>
      </c>
    </row>
    <row r="26" spans="1:10" s="12" customFormat="1" ht="35.1" customHeight="1" x14ac:dyDescent="0.3">
      <c r="A26" s="2" t="s">
        <v>41</v>
      </c>
      <c r="B26" s="2" t="s">
        <v>283</v>
      </c>
      <c r="C26" s="2" t="s">
        <v>291</v>
      </c>
      <c r="D26" s="2"/>
      <c r="E26" s="2"/>
      <c r="F26" s="167" t="str">
        <f t="shared" si="1"/>
        <v xml:space="preserve">Posibilidad de pérdida reputacional  </v>
      </c>
      <c r="G26" s="3" t="s">
        <v>159</v>
      </c>
      <c r="H26" s="3"/>
      <c r="I26" s="183" t="str">
        <f>+IF(G26='11 FORMULAS'!$B$4,'11 FORMULAS'!$C$4,IF(G26='11 FORMULAS'!$B$6,'11 FORMULAS'!$C$6,IF(G26='11 FORMULAS'!$B$8,'11 FORMULAS'!$C$8,IF(G26='11 FORMULAS'!$B$10,'11 FORMULAS'!$C$10,""))))</f>
        <v>Procesos</v>
      </c>
      <c r="J26" s="183" t="str">
        <f t="shared" si="0"/>
        <v>Procesos</v>
      </c>
    </row>
    <row r="27" spans="1:10" s="12" customFormat="1" ht="35.1" customHeight="1" x14ac:dyDescent="0.3">
      <c r="A27" s="2" t="s">
        <v>42</v>
      </c>
      <c r="B27" s="2" t="s">
        <v>283</v>
      </c>
      <c r="C27" s="2" t="s">
        <v>291</v>
      </c>
      <c r="D27" s="2"/>
      <c r="E27" s="2"/>
      <c r="F27" s="167" t="str">
        <f t="shared" si="1"/>
        <v xml:space="preserve">Posibilidad de pérdida reputacional  </v>
      </c>
      <c r="G27" s="3" t="s">
        <v>159</v>
      </c>
      <c r="H27" s="3"/>
      <c r="I27" s="183" t="str">
        <f>+IF(G27='11 FORMULAS'!$B$4,'11 FORMULAS'!$C$4,IF(G27='11 FORMULAS'!$B$6,'11 FORMULAS'!$C$6,IF(G27='11 FORMULAS'!$B$8,'11 FORMULAS'!$C$8,IF(G27='11 FORMULAS'!$B$10,'11 FORMULAS'!$C$10,""))))</f>
        <v>Procesos</v>
      </c>
      <c r="J27" s="183" t="str">
        <f t="shared" si="0"/>
        <v>Procesos</v>
      </c>
    </row>
    <row r="28" spans="1:10" s="12" customFormat="1" ht="35.1" customHeight="1" x14ac:dyDescent="0.3">
      <c r="A28" s="2" t="s">
        <v>43</v>
      </c>
      <c r="B28" s="2" t="s">
        <v>283</v>
      </c>
      <c r="C28" s="2" t="s">
        <v>291</v>
      </c>
      <c r="D28" s="2"/>
      <c r="E28" s="2"/>
      <c r="F28" s="167" t="str">
        <f t="shared" si="1"/>
        <v xml:space="preserve">Posibilidad de pérdida reputacional  </v>
      </c>
      <c r="G28" s="3" t="s">
        <v>159</v>
      </c>
      <c r="H28" s="3"/>
      <c r="I28" s="183" t="str">
        <f>+IF(G28='11 FORMULAS'!$B$4,'11 FORMULAS'!$C$4,IF(G28='11 FORMULAS'!$B$6,'11 FORMULAS'!$C$6,IF(G28='11 FORMULAS'!$B$8,'11 FORMULAS'!$C$8,IF(G28='11 FORMULAS'!$B$10,'11 FORMULAS'!$C$10,""))))</f>
        <v>Procesos</v>
      </c>
      <c r="J28" s="183" t="str">
        <f t="shared" si="0"/>
        <v>Procesos</v>
      </c>
    </row>
    <row r="29" spans="1:10" s="12" customFormat="1" ht="17.399999999999999" x14ac:dyDescent="0.3">
      <c r="A29" s="13"/>
      <c r="B29" s="13"/>
      <c r="C29" s="13"/>
      <c r="D29" s="13"/>
      <c r="E29" s="13"/>
      <c r="F29" s="14"/>
      <c r="G29" s="15"/>
      <c r="H29" s="15"/>
    </row>
    <row r="30" spans="1:10" x14ac:dyDescent="0.25">
      <c r="A30" s="9"/>
      <c r="B30" s="9"/>
      <c r="C30" s="9"/>
      <c r="D30" s="9"/>
      <c r="E30" s="9"/>
      <c r="G30" s="9"/>
      <c r="H30" s="182"/>
    </row>
    <row r="31" spans="1:10" x14ac:dyDescent="0.25">
      <c r="A31" s="9"/>
      <c r="B31" s="9"/>
      <c r="C31" s="9"/>
      <c r="D31" s="9"/>
      <c r="E31" s="9"/>
      <c r="G31" s="9"/>
      <c r="H31" s="182"/>
    </row>
    <row r="32" spans="1:10" x14ac:dyDescent="0.3">
      <c r="A32" s="16"/>
      <c r="B32" s="16"/>
      <c r="C32" s="16"/>
      <c r="D32" s="16"/>
      <c r="E32" s="16"/>
      <c r="G32" s="16"/>
      <c r="H32" s="16"/>
    </row>
    <row r="33" spans="1:32" x14ac:dyDescent="0.25">
      <c r="A33" s="9"/>
      <c r="B33" s="9"/>
      <c r="C33" s="9"/>
      <c r="D33" s="9"/>
      <c r="E33" s="9"/>
      <c r="G33" s="9"/>
      <c r="H33" s="182"/>
    </row>
    <row r="34" spans="1:32" x14ac:dyDescent="0.25">
      <c r="A34" s="9"/>
      <c r="B34" s="9"/>
      <c r="C34" s="9"/>
      <c r="D34" s="9"/>
      <c r="E34" s="9"/>
      <c r="G34" s="9"/>
      <c r="H34" s="182"/>
    </row>
    <row r="35" spans="1:32" x14ac:dyDescent="0.25">
      <c r="A35" s="9"/>
      <c r="B35" s="9"/>
      <c r="C35" s="9"/>
      <c r="D35" s="9"/>
      <c r="E35" s="9"/>
      <c r="G35" s="9"/>
      <c r="H35" s="182"/>
    </row>
    <row r="39" spans="1:32" ht="14.25" customHeight="1" x14ac:dyDescent="0.3"/>
    <row r="43" spans="1:32" ht="14.25" customHeight="1" x14ac:dyDescent="0.3">
      <c r="AD43" s="17"/>
    </row>
    <row r="44" spans="1:32" x14ac:dyDescent="0.3">
      <c r="AF44" s="17"/>
    </row>
    <row r="45" spans="1:32" x14ac:dyDescent="0.3">
      <c r="AF45" s="17"/>
    </row>
    <row r="46" spans="1:32" x14ac:dyDescent="0.3">
      <c r="AF46" s="17"/>
    </row>
    <row r="47" spans="1:32" x14ac:dyDescent="0.3">
      <c r="AF47" s="17"/>
    </row>
    <row r="48" spans="1:32" x14ac:dyDescent="0.3">
      <c r="AF48" s="17"/>
    </row>
    <row r="49" spans="32:32" x14ac:dyDescent="0.3">
      <c r="AF49" s="17"/>
    </row>
    <row r="50" spans="32:32" x14ac:dyDescent="0.3">
      <c r="AF50" s="17"/>
    </row>
    <row r="51" spans="32:32" ht="14.25" customHeight="1" x14ac:dyDescent="0.3">
      <c r="AF51" s="17"/>
    </row>
    <row r="52" spans="32:32" x14ac:dyDescent="0.3">
      <c r="AF52" s="17"/>
    </row>
  </sheetData>
  <sheetProtection formatCells="0" formatColumns="0" formatRows="0" sort="0" autoFilter="0" pivotTables="0"/>
  <autoFilter ref="A7:J8" xr:uid="{00000000-0009-0000-0000-000001000000}">
    <filterColumn colId="6" showButton="0"/>
  </autoFilter>
  <mergeCells count="11">
    <mergeCell ref="C1:C2"/>
    <mergeCell ref="A1:A2"/>
    <mergeCell ref="C5:D5"/>
    <mergeCell ref="A7:A8"/>
    <mergeCell ref="F7:F8"/>
    <mergeCell ref="B7:B8"/>
    <mergeCell ref="G7:H7"/>
    <mergeCell ref="C7:C8"/>
    <mergeCell ref="D7:D8"/>
    <mergeCell ref="E7:E8"/>
    <mergeCell ref="E4:F4"/>
  </mergeCells>
  <phoneticPr fontId="18" type="noConversion"/>
  <dataValidations count="2">
    <dataValidation type="list" allowBlank="1" showInputMessage="1" showErrorMessage="1" sqref="G29 G9" xr:uid="{00000000-0002-0000-0100-000000000000}">
      <formula1>Tipo</formula1>
    </dataValidation>
    <dataValidation type="list" allowBlank="1" showInputMessage="1" showErrorMessage="1" sqref="H9:H28 C9:C28" xr:uid="{00000000-0002-0000-0100-000001000000}">
      <formula1>INDIRECT(B9)</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'11 FORMULAS'!$A$4:$A$12</xm:f>
          </x14:formula1>
          <xm:sqref>G10:G28</xm:sqref>
        </x14:dataValidation>
        <x14:dataValidation type="list" allowBlank="1" showInputMessage="1" showErrorMessage="1" xr:uid="{00000000-0002-0000-0100-000003000000}">
          <x14:formula1>
            <xm:f>'11 FORMULAS'!$A$14:$A$15</xm:f>
          </x14:formula1>
          <xm:sqref>B9:B28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dimension ref="A1:Y28"/>
  <sheetViews>
    <sheetView showGridLines="0" view="pageBreakPreview" zoomScale="80" zoomScaleNormal="55" zoomScaleSheetLayoutView="80" workbookViewId="0">
      <pane ySplit="8" topLeftCell="A21" activePane="bottomLeft" state="frozen"/>
      <selection pane="bottomLeft" activeCell="N23" sqref="N23"/>
    </sheetView>
  </sheetViews>
  <sheetFormatPr baseColWidth="10" defaultColWidth="14.33203125" defaultRowHeight="13.8" x14ac:dyDescent="0.3"/>
  <cols>
    <col min="1" max="1" width="15.44140625" style="10" customWidth="1"/>
    <col min="2" max="2" width="29.33203125" style="49" customWidth="1"/>
    <col min="3" max="3" width="28.44140625" style="49" customWidth="1"/>
    <col min="4" max="4" width="21.109375" style="10" customWidth="1"/>
    <col min="5" max="5" width="14" style="21" customWidth="1"/>
    <col min="6" max="6" width="14.33203125" style="10" customWidth="1"/>
    <col min="7" max="7" width="13.5546875" style="21" customWidth="1"/>
    <col min="8" max="8" width="11.109375" style="21" customWidth="1"/>
    <col min="9" max="9" width="10.5546875" style="21" customWidth="1"/>
    <col min="10" max="10" width="22.6640625" style="21" customWidth="1"/>
    <col min="11" max="12" width="10.109375" style="21" customWidth="1"/>
    <col min="13" max="13" width="9.6640625" style="229" customWidth="1"/>
    <col min="14" max="14" width="11" style="229" bestFit="1" customWidth="1"/>
    <col min="15" max="15" width="40.88671875" style="10" customWidth="1"/>
    <col min="16" max="16" width="21.6640625" style="10" customWidth="1"/>
    <col min="17" max="17" width="32.88671875" style="10" customWidth="1"/>
    <col min="18" max="18" width="9.5546875" style="49" customWidth="1"/>
    <col min="19" max="19" width="8.88671875" style="49" customWidth="1"/>
    <col min="20" max="20" width="17.88671875" style="10" customWidth="1"/>
    <col min="21" max="21" width="5.5546875" style="10" customWidth="1"/>
    <col min="22" max="22" width="14.109375" style="10" bestFit="1" customWidth="1"/>
    <col min="23" max="23" width="14.88671875" style="10" bestFit="1" customWidth="1"/>
    <col min="24" max="24" width="24.109375" style="10" customWidth="1"/>
    <col min="25" max="25" width="54.44140625" style="10" customWidth="1"/>
    <col min="26" max="29" width="24.109375" style="10" customWidth="1"/>
    <col min="30" max="256" width="11.44140625" style="10" customWidth="1"/>
    <col min="257" max="257" width="12.6640625" style="10" customWidth="1"/>
    <col min="258" max="258" width="47" style="10" customWidth="1"/>
    <col min="259" max="259" width="35" style="10" customWidth="1"/>
    <col min="260" max="16384" width="14.33203125" style="10"/>
  </cols>
  <sheetData>
    <row r="1" spans="1:25" ht="32.25" customHeight="1" x14ac:dyDescent="0.3">
      <c r="A1" s="414"/>
      <c r="B1" s="415" t="str">
        <f>+'2 CONTEXTO E IDENTIFICACIÓN'!C1</f>
        <v>MAPA DE RIESGOS</v>
      </c>
      <c r="C1" s="50" t="str">
        <f>+'2 CONTEXTO E IDENTIFICACIÓN'!D1</f>
        <v>CÓDIGO:</v>
      </c>
      <c r="D1" s="50">
        <f>+'2 CONTEXTO E IDENTIFICACIÓN'!E1</f>
        <v>0</v>
      </c>
      <c r="E1" s="20"/>
      <c r="G1" s="20"/>
      <c r="H1" s="20"/>
      <c r="I1" s="20"/>
      <c r="J1" s="20"/>
      <c r="K1" s="20"/>
      <c r="L1" s="20"/>
      <c r="M1" s="224"/>
      <c r="N1" s="224"/>
    </row>
    <row r="2" spans="1:25" s="9" customFormat="1" ht="32.25" customHeight="1" x14ac:dyDescent="0.25">
      <c r="A2" s="414"/>
      <c r="B2" s="415"/>
      <c r="C2" s="50" t="str">
        <f>+'2 CONTEXTO E IDENTIFICACIÓN'!D2</f>
        <v>VERSIÓN:</v>
      </c>
      <c r="D2" s="50">
        <f>+'2 CONTEXTO E IDENTIFICACIÓN'!E2</f>
        <v>0</v>
      </c>
      <c r="E2" s="20"/>
      <c r="G2" s="238" t="str">
        <f>+'2 CONTEXTO E IDENTIFICACIÓN'!$G$4</f>
        <v>Elaboración o Actualización:</v>
      </c>
      <c r="H2" s="261" t="str">
        <f>+IF('2 CONTEXTO E IDENTIFICACIÓN'!$H$4="","",'2 CONTEXTO E IDENTIFICACIÓN'!$H$4)</f>
        <v/>
      </c>
      <c r="I2" s="20"/>
      <c r="J2" s="20"/>
      <c r="K2" s="20"/>
      <c r="L2" s="20"/>
      <c r="M2" s="224"/>
      <c r="N2" s="224"/>
      <c r="R2" s="190"/>
      <c r="S2" s="190"/>
    </row>
    <row r="3" spans="1:25" s="9" customFormat="1" ht="15" x14ac:dyDescent="0.25">
      <c r="A3" s="258"/>
      <c r="B3" s="22"/>
      <c r="C3" s="244"/>
      <c r="D3" s="52"/>
      <c r="E3" s="20"/>
      <c r="G3" s="259"/>
      <c r="H3" s="260"/>
      <c r="I3" s="20"/>
      <c r="J3" s="20"/>
      <c r="K3" s="20"/>
      <c r="L3" s="20"/>
      <c r="M3" s="224"/>
      <c r="N3" s="224"/>
      <c r="R3" s="190"/>
      <c r="S3" s="190"/>
    </row>
    <row r="4" spans="1:25" s="9" customFormat="1" ht="32.25" customHeight="1" x14ac:dyDescent="0.25">
      <c r="A4" s="19" t="s">
        <v>158</v>
      </c>
      <c r="B4" s="416" t="str">
        <f>+IF('2 CONTEXTO E IDENTIFICACIÓN'!$C$4="","",'2 CONTEXTO E IDENTIFICACIÓN'!$C$4)</f>
        <v/>
      </c>
      <c r="C4" s="416"/>
      <c r="D4" s="416"/>
      <c r="E4" s="20"/>
      <c r="G4" s="243" t="str">
        <f>+'2 CONTEXTO E IDENTIFICACIÓN'!$E$5</f>
        <v>Vigencia del:</v>
      </c>
      <c r="H4" s="241" t="str">
        <f>+IF('2 CONTEXTO E IDENTIFICACIÓN'!$F$5="","",'2 CONTEXTO E IDENTIFICACIÓN'!$F$5)</f>
        <v/>
      </c>
      <c r="I4" s="242" t="s">
        <v>111</v>
      </c>
      <c r="J4" s="239" t="str">
        <f>+IF('2 CONTEXTO E IDENTIFICACIÓN'!$H$5="","",'2 CONTEXTO E IDENTIFICACIÓN'!$H$5)</f>
        <v/>
      </c>
      <c r="K4" s="20"/>
      <c r="L4" s="20"/>
      <c r="M4" s="224"/>
      <c r="N4" s="224"/>
      <c r="R4" s="190"/>
      <c r="S4" s="190"/>
    </row>
    <row r="5" spans="1:25" s="9" customFormat="1" ht="14.4" thickBot="1" x14ac:dyDescent="0.3">
      <c r="A5" s="19" t="s">
        <v>156</v>
      </c>
      <c r="B5" s="416" t="str">
        <f>+IF('2 CONTEXTO E IDENTIFICACIÓN'!$E$4="","",'2 CONTEXTO E IDENTIFICACIÓN'!$E$4)</f>
        <v/>
      </c>
      <c r="C5" s="417"/>
      <c r="D5" s="417"/>
      <c r="E5" s="23"/>
      <c r="F5" s="23"/>
      <c r="R5" s="190"/>
      <c r="S5" s="190"/>
    </row>
    <row r="6" spans="1:25" s="9" customFormat="1" ht="14.4" thickBot="1" x14ac:dyDescent="0.3">
      <c r="A6" s="262"/>
      <c r="B6" s="263"/>
      <c r="C6" s="246"/>
      <c r="D6" s="246"/>
      <c r="E6" s="23"/>
      <c r="F6" s="23"/>
      <c r="G6" s="418" t="s">
        <v>76</v>
      </c>
      <c r="H6" s="419"/>
      <c r="I6" s="419"/>
      <c r="J6" s="419"/>
      <c r="K6" s="419"/>
      <c r="L6" s="419"/>
      <c r="M6" s="419"/>
      <c r="N6" s="420"/>
      <c r="R6" s="190"/>
      <c r="S6" s="190"/>
    </row>
    <row r="7" spans="1:25" s="26" customFormat="1" ht="14.1" customHeight="1" thickBot="1" x14ac:dyDescent="0.35">
      <c r="A7" s="24"/>
      <c r="B7" s="25"/>
      <c r="C7" s="418" t="s">
        <v>82</v>
      </c>
      <c r="D7" s="419"/>
      <c r="E7" s="419"/>
      <c r="F7" s="420"/>
      <c r="G7" s="421" t="s">
        <v>171</v>
      </c>
      <c r="H7" s="422"/>
      <c r="I7" s="423"/>
      <c r="J7" s="421" t="s">
        <v>64</v>
      </c>
      <c r="K7" s="422"/>
      <c r="L7" s="423"/>
      <c r="M7" s="421" t="s">
        <v>198</v>
      </c>
      <c r="N7" s="423"/>
      <c r="P7" s="410" t="s">
        <v>2</v>
      </c>
      <c r="Q7" s="411"/>
      <c r="R7" s="412"/>
      <c r="S7" s="412"/>
      <c r="T7" s="413"/>
      <c r="V7" s="407" t="s">
        <v>4</v>
      </c>
      <c r="W7" s="408"/>
      <c r="X7" s="408"/>
      <c r="Y7" s="409"/>
    </row>
    <row r="8" spans="1:25" s="164" customFormat="1" ht="41.4" x14ac:dyDescent="0.3">
      <c r="A8" s="206" t="s">
        <v>196</v>
      </c>
      <c r="B8" s="205" t="s">
        <v>195</v>
      </c>
      <c r="C8" s="220" t="s">
        <v>199</v>
      </c>
      <c r="D8" s="221" t="s">
        <v>53</v>
      </c>
      <c r="E8" s="222" t="s">
        <v>194</v>
      </c>
      <c r="F8" s="223" t="s">
        <v>197</v>
      </c>
      <c r="G8" s="195" t="s">
        <v>171</v>
      </c>
      <c r="H8" s="196" t="s">
        <v>263</v>
      </c>
      <c r="I8" s="199" t="s">
        <v>52</v>
      </c>
      <c r="J8" s="195" t="s">
        <v>64</v>
      </c>
      <c r="K8" s="196" t="s">
        <v>263</v>
      </c>
      <c r="L8" s="199" t="s">
        <v>52</v>
      </c>
      <c r="M8" s="195" t="s">
        <v>173</v>
      </c>
      <c r="N8" s="197" t="s">
        <v>172</v>
      </c>
      <c r="P8" s="28" t="s">
        <v>52</v>
      </c>
      <c r="Q8" s="29" t="s">
        <v>53</v>
      </c>
      <c r="R8" s="187" t="s">
        <v>170</v>
      </c>
      <c r="S8" s="187" t="s">
        <v>169</v>
      </c>
      <c r="T8" s="30" t="s">
        <v>54</v>
      </c>
      <c r="V8" s="28" t="s">
        <v>52</v>
      </c>
      <c r="W8" s="29" t="s">
        <v>63</v>
      </c>
      <c r="X8" s="29" t="s">
        <v>81</v>
      </c>
      <c r="Y8" s="30" t="s">
        <v>64</v>
      </c>
    </row>
    <row r="9" spans="1:25" ht="73.5" customHeight="1" x14ac:dyDescent="0.3">
      <c r="A9" s="31" t="str">
        <f>'2 CONTEXTO E IDENTIFICACIÓN'!A9</f>
        <v>R1</v>
      </c>
      <c r="B9" s="217" t="str">
        <f>+'2 CONTEXTO E IDENTIFICACIÓN'!F9</f>
        <v xml:space="preserve">LA NO ENTREGA DE LOS CERTIFICADO CETIL QUE DEPENDE DEL PROCESO DE TALENTO HUMANO </v>
      </c>
      <c r="C9" s="341" t="s">
        <v>304</v>
      </c>
      <c r="D9" s="191" t="str">
        <f t="shared" ref="D9:D28" si="0">+IF(C9="","",IF(C9&lt;=$S$9,$Q$9,IF(C9&lt;=$S$10,$Q$10,IF(C9&lt;=$S$11,$Q$11,IF(C9&lt;=$S$12,$Q$12,IF(C9&gt;=$R$13,$Q$13,""))))))</f>
        <v>La actividad que conlleva el riesgo se ejecuta más de 5.000 veces por año</v>
      </c>
      <c r="E9" s="192">
        <f t="shared" ref="E9:E28" si="1">+IF(D9="","",IF(D9=$Q$9,$T$9,IF(D9=$Q$10,$T$10,IF(D9=$Q$11,$T$11,IF(D9=$Q$12,$T$12,IF(D9=$Q$13,$T$13))))))</f>
        <v>1</v>
      </c>
      <c r="F9" s="32" t="str">
        <f t="shared" ref="F9:F28" si="2">+IF(D9="","",IF(D9=$Q$9,$P$9,IF(D9=$Q$10,$P$10,IF(D9=$Q$11,$P$11,IF(D9=$Q$12,$P$12,IF(D9=$Q$13,$P$13))))))</f>
        <v>Muy Alta</v>
      </c>
      <c r="G9" s="202" t="s">
        <v>67</v>
      </c>
      <c r="H9" s="194">
        <f>+IF(G9="","",IF(G9="N/A","",IF(OR(G9=$X$9,G9=$Y$9),$W$9,IF(OR(G9=$X$10,G9=$Y$10),$W$10,IF(OR(G9=$X$11,G9=$Y$11),$W$11,IF(OR(G9=$X$12,G9=$Y$12),$W$12,IF(OR(G9=$X$13,G9=$Y$13),$W$13)))))))</f>
        <v>0.4</v>
      </c>
      <c r="I9" s="200" t="str">
        <f t="shared" ref="I9:I28" si="3">+IF(G9="","",IF(G9="N/A","",IF(OR(G9=$X$9,G9=$Y$9),$V$9,IF(OR(G9=$X$10,G9=$Y$10),$V$10,IF(OR(G9=$X$11,G9=$Y$11),$V$11,IF(OR(G9=$X$12,G9=$Y$12),$V$12,IF(OR(G9=$X$13,G9=$Y$13),$V$13)))))))</f>
        <v>Menor</v>
      </c>
      <c r="J9" s="202" t="s">
        <v>66</v>
      </c>
      <c r="K9" s="194">
        <f t="shared" ref="K9:K28" si="4">+IF(J9="","",IF(J9="N/A","",IF(OR(J9=$X$9,J9=$Y$9),$W$9,IF(OR(J9=$X$10,J9=$Y$10),$W$10,IF(OR(J9=$X$11,J9=$Y$11),$W$11,IF(OR(J9=$X$12,J9=$Y$12),$W$12,IF(OR(J9=$X$13,J9=$Y$13),$W$13)))))))</f>
        <v>0.2</v>
      </c>
      <c r="L9" s="200" t="str">
        <f t="shared" ref="L9:L28" si="5">+IF(J9="","",IF(J9="N/A","",IF(OR(J9=$X$9,J9=$Y$9),$V$9,IF(OR(J9=$X$10,J9=$Y$10),$V$10,IF(OR(J9=$X$11,J9=$Y$11),$V$11,IF(OR(J9=$X$12,J9=$Y$12),$V$12,IF(OR(J9=$X$13,J9=$Y$13),$V$13)))))))</f>
        <v>Leve</v>
      </c>
      <c r="M9" s="225">
        <f>+IF(H9="",K9,IF(K9="",H9,IF(H9&gt;K9,H9,K9)))</f>
        <v>0.4</v>
      </c>
      <c r="N9" s="226" t="str">
        <f>+IF(M9="","",IF(M9=$W$9,$V$9,IF(M9=$W$10,$V$10,IF(M9=$W$11,$V$11,IF(M9=$W$12,$V$12,IF(M9=$W$13,$V$13))))))</f>
        <v>Menor</v>
      </c>
      <c r="P9" s="33" t="s">
        <v>55</v>
      </c>
      <c r="Q9" s="34" t="s">
        <v>56</v>
      </c>
      <c r="R9" s="188">
        <v>0</v>
      </c>
      <c r="S9" s="188">
        <v>2</v>
      </c>
      <c r="T9" s="35">
        <v>0.2</v>
      </c>
      <c r="V9" s="33" t="s">
        <v>65</v>
      </c>
      <c r="W9" s="36">
        <v>0.2</v>
      </c>
      <c r="X9" s="34" t="s">
        <v>83</v>
      </c>
      <c r="Y9" s="37" t="s">
        <v>66</v>
      </c>
    </row>
    <row r="10" spans="1:25" ht="73.5" customHeight="1" x14ac:dyDescent="0.3">
      <c r="A10" s="31" t="str">
        <f>'2 CONTEXTO E IDENTIFICACIÓN'!A10</f>
        <v>R2</v>
      </c>
      <c r="B10" s="217" t="str">
        <f>+'2 CONTEXTO E IDENTIFICACIÓN'!F10</f>
        <v xml:space="preserve">LA NO EVALUCION DEL  DESEMPEÑO DEPENDE DEL PROCESO DE TALENTO HUMANO </v>
      </c>
      <c r="C10" s="218" t="s">
        <v>56</v>
      </c>
      <c r="D10" s="191" t="str">
        <f t="shared" si="0"/>
        <v>La actividad que conlleva el riesgo se ejecuta más de 5.000 veces por año</v>
      </c>
      <c r="E10" s="192">
        <f t="shared" si="1"/>
        <v>1</v>
      </c>
      <c r="F10" s="32" t="str">
        <f t="shared" si="2"/>
        <v>Muy Alta</v>
      </c>
      <c r="G10" s="202" t="s">
        <v>67</v>
      </c>
      <c r="H10" s="194">
        <f t="shared" ref="H10:H28" si="6">+IF(G10="","",IF(G10="N/A","",IF(OR(G10=$X$9,G10=$Y$9),$W$9,IF(OR(G10=$X$10,G10=$Y$10),$W$10,IF(OR(G10=$X$11,G10=$Y$11),$W$11,IF(OR(G10=$X$12,G10=$Y$12),$W$12,IF(OR(G10=$X$13,G10=$Y$13),$W$13)))))))</f>
        <v>0.4</v>
      </c>
      <c r="I10" s="200" t="str">
        <f t="shared" si="3"/>
        <v>Menor</v>
      </c>
      <c r="J10" s="202" t="s">
        <v>66</v>
      </c>
      <c r="K10" s="194">
        <f t="shared" si="4"/>
        <v>0.2</v>
      </c>
      <c r="L10" s="200" t="str">
        <f t="shared" si="5"/>
        <v>Leve</v>
      </c>
      <c r="M10" s="225">
        <f>+IF(H10="",K10,IF(K10="",H10,IF(H10&gt;K10,H10,K10)))</f>
        <v>0.4</v>
      </c>
      <c r="N10" s="226" t="str">
        <f t="shared" ref="N10:N28" si="7">+IF(M10="","",IF(M10=$W$9,$V$9,IF(M10=$W$10,$V$10,IF(M10=$W$11,$V$11,IF(M10=$W$12,$V$12,IF(M10=$W$13,$V$13))))))</f>
        <v>Menor</v>
      </c>
      <c r="P10" s="38" t="s">
        <v>57</v>
      </c>
      <c r="Q10" s="39" t="s">
        <v>58</v>
      </c>
      <c r="R10" s="188">
        <v>3</v>
      </c>
      <c r="S10" s="188">
        <v>24</v>
      </c>
      <c r="T10" s="35">
        <v>0.4</v>
      </c>
      <c r="V10" s="38" t="s">
        <v>7</v>
      </c>
      <c r="W10" s="36">
        <v>0.4</v>
      </c>
      <c r="X10" s="39" t="s">
        <v>67</v>
      </c>
      <c r="Y10" s="40" t="s">
        <v>68</v>
      </c>
    </row>
    <row r="11" spans="1:25" ht="73.5" customHeight="1" x14ac:dyDescent="0.3">
      <c r="A11" s="31" t="str">
        <f>'2 CONTEXTO E IDENTIFICACIÓN'!A11</f>
        <v>R3</v>
      </c>
      <c r="B11" s="217" t="str">
        <f>+'2 CONTEXTO E IDENTIFICACIÓN'!F11</f>
        <v>PORQUE NO SE CUENTA CON UN SISTEMA DE INFORMACION PARA EL PROCESO DE TALENTO HUMANO</v>
      </c>
      <c r="C11" s="218" t="s">
        <v>56</v>
      </c>
      <c r="D11" s="191" t="str">
        <f t="shared" si="0"/>
        <v>La actividad que conlleva el riesgo se ejecuta más de 5.000 veces por año</v>
      </c>
      <c r="E11" s="192">
        <f t="shared" si="1"/>
        <v>1</v>
      </c>
      <c r="F11" s="32" t="str">
        <f t="shared" si="2"/>
        <v>Muy Alta</v>
      </c>
      <c r="G11" s="202" t="s">
        <v>83</v>
      </c>
      <c r="H11" s="194">
        <f t="shared" si="6"/>
        <v>0.2</v>
      </c>
      <c r="I11" s="200" t="str">
        <f t="shared" si="3"/>
        <v>Leve</v>
      </c>
      <c r="J11" s="202" t="s">
        <v>66</v>
      </c>
      <c r="K11" s="194">
        <f t="shared" si="4"/>
        <v>0.2</v>
      </c>
      <c r="L11" s="200" t="str">
        <f t="shared" si="5"/>
        <v>Leve</v>
      </c>
      <c r="M11" s="225">
        <f t="shared" ref="M11:M28" si="8">+IF(H11="",K11,IF(K11="",H11,IF(H11&gt;K11,H11,K11)))</f>
        <v>0.2</v>
      </c>
      <c r="N11" s="226" t="str">
        <f t="shared" si="7"/>
        <v>Leve</v>
      </c>
      <c r="P11" s="41" t="s">
        <v>59</v>
      </c>
      <c r="Q11" s="39" t="s">
        <v>60</v>
      </c>
      <c r="R11" s="188">
        <v>25</v>
      </c>
      <c r="S11" s="188">
        <v>500</v>
      </c>
      <c r="T11" s="35">
        <v>0.6</v>
      </c>
      <c r="V11" s="41" t="s">
        <v>5</v>
      </c>
      <c r="W11" s="36">
        <v>0.6</v>
      </c>
      <c r="X11" s="39" t="s">
        <v>69</v>
      </c>
      <c r="Y11" s="40" t="s">
        <v>70</v>
      </c>
    </row>
    <row r="12" spans="1:25" ht="73.5" customHeight="1" x14ac:dyDescent="0.3">
      <c r="A12" s="31" t="str">
        <f>'2 CONTEXTO E IDENTIFICACIÓN'!A12</f>
        <v>R4</v>
      </c>
      <c r="B12" s="217" t="str">
        <f>+'2 CONTEXTO E IDENTIFICACIÓN'!F12</f>
        <v>PORQUE NO SE CUENTA CON UN SISTEMA DE INFORMACION PARA EL PROCESO DE TALENTO HUMANO</v>
      </c>
      <c r="C12" s="218" t="s">
        <v>56</v>
      </c>
      <c r="D12" s="191" t="str">
        <f t="shared" si="0"/>
        <v>La actividad que conlleva el riesgo se ejecuta más de 5.000 veces por año</v>
      </c>
      <c r="E12" s="192">
        <f t="shared" si="1"/>
        <v>1</v>
      </c>
      <c r="F12" s="32" t="str">
        <f t="shared" si="2"/>
        <v>Muy Alta</v>
      </c>
      <c r="G12" s="202" t="s">
        <v>83</v>
      </c>
      <c r="H12" s="194">
        <f t="shared" si="6"/>
        <v>0.2</v>
      </c>
      <c r="I12" s="200" t="str">
        <f t="shared" si="3"/>
        <v>Leve</v>
      </c>
      <c r="J12" s="202" t="s">
        <v>66</v>
      </c>
      <c r="K12" s="194">
        <f t="shared" si="4"/>
        <v>0.2</v>
      </c>
      <c r="L12" s="200" t="str">
        <f t="shared" si="5"/>
        <v>Leve</v>
      </c>
      <c r="M12" s="225">
        <f t="shared" si="8"/>
        <v>0.2</v>
      </c>
      <c r="N12" s="226" t="str">
        <f t="shared" si="7"/>
        <v>Leve</v>
      </c>
      <c r="P12" s="42" t="s">
        <v>61</v>
      </c>
      <c r="Q12" s="39" t="s">
        <v>79</v>
      </c>
      <c r="R12" s="188">
        <v>5001</v>
      </c>
      <c r="S12" s="188">
        <v>5000</v>
      </c>
      <c r="T12" s="35">
        <v>0.8</v>
      </c>
      <c r="V12" s="42" t="s">
        <v>6</v>
      </c>
      <c r="W12" s="36">
        <v>0.8</v>
      </c>
      <c r="X12" s="39" t="s">
        <v>71</v>
      </c>
      <c r="Y12" s="40" t="s">
        <v>72</v>
      </c>
    </row>
    <row r="13" spans="1:25" ht="73.5" customHeight="1" x14ac:dyDescent="0.3">
      <c r="A13" s="31" t="str">
        <f>'2 CONTEXTO E IDENTIFICACIÓN'!A13</f>
        <v>R5</v>
      </c>
      <c r="B13" s="217" t="str">
        <f>+'2 CONTEXTO E IDENTIFICACIÓN'!F13</f>
        <v>Posibilidad de pérdida reputacional Debilidad en la implementación de la cultura organizacional, lo cual se veria reflejado en una mala prestación del servicio. bajo sentido de pertenencia, o incumplimiento o desvíos de los objetivos y metas institucionales. PORQUE NO SE CUENTA CON UN SISTEMA DE INFORMACION PARA EL PROCESO DE TALENTO HUMANO</v>
      </c>
      <c r="C13" s="218" t="s">
        <v>56</v>
      </c>
      <c r="D13" s="191" t="str">
        <f t="shared" si="0"/>
        <v>La actividad que conlleva el riesgo se ejecuta más de 5.000 veces por año</v>
      </c>
      <c r="E13" s="192">
        <f t="shared" si="1"/>
        <v>1</v>
      </c>
      <c r="F13" s="32" t="str">
        <f t="shared" si="2"/>
        <v>Muy Alta</v>
      </c>
      <c r="G13" s="202" t="s">
        <v>83</v>
      </c>
      <c r="H13" s="194">
        <f t="shared" si="6"/>
        <v>0.2</v>
      </c>
      <c r="I13" s="200" t="str">
        <f t="shared" si="3"/>
        <v>Leve</v>
      </c>
      <c r="J13" s="202" t="s">
        <v>66</v>
      </c>
      <c r="K13" s="194">
        <f t="shared" si="4"/>
        <v>0.2</v>
      </c>
      <c r="L13" s="200" t="str">
        <f t="shared" si="5"/>
        <v>Leve</v>
      </c>
      <c r="M13" s="225">
        <f t="shared" si="8"/>
        <v>0.2</v>
      </c>
      <c r="N13" s="226" t="str">
        <f t="shared" si="7"/>
        <v>Leve</v>
      </c>
      <c r="P13" s="43" t="s">
        <v>62</v>
      </c>
      <c r="Q13" s="39" t="s">
        <v>80</v>
      </c>
      <c r="R13" s="188">
        <v>5001</v>
      </c>
      <c r="S13" s="188"/>
      <c r="T13" s="35">
        <v>1</v>
      </c>
      <c r="V13" s="43" t="s">
        <v>73</v>
      </c>
      <c r="W13" s="36">
        <v>1</v>
      </c>
      <c r="X13" s="39" t="s">
        <v>74</v>
      </c>
      <c r="Y13" s="40" t="s">
        <v>75</v>
      </c>
    </row>
    <row r="14" spans="1:25" ht="73.5" customHeight="1" thickBot="1" x14ac:dyDescent="0.35">
      <c r="A14" s="31" t="str">
        <f>'2 CONTEXTO E IDENTIFICACIÓN'!A14</f>
        <v>R6</v>
      </c>
      <c r="B14" s="217" t="str">
        <f>+'2 CONTEXTO E IDENTIFICACIÓN'!F14</f>
        <v>Posibilidad de pérdida reputacional Pérdida reputacional por insatisfacción de los grupos de valor o sanciones de entes de control debido al incumplimiento de los términos de ley para la atención de requerimientos PORQUE NO SE CUENTA CON UN SISTEMA DE INFORMACION PARA EL PROCESO DE SIAU</v>
      </c>
      <c r="C14" s="218" t="s">
        <v>56</v>
      </c>
      <c r="D14" s="191" t="str">
        <f t="shared" si="0"/>
        <v>La actividad que conlleva el riesgo se ejecuta más de 5.000 veces por año</v>
      </c>
      <c r="E14" s="192">
        <f t="shared" si="1"/>
        <v>1</v>
      </c>
      <c r="F14" s="32" t="str">
        <f t="shared" si="2"/>
        <v>Muy Alta</v>
      </c>
      <c r="G14" s="202" t="s">
        <v>83</v>
      </c>
      <c r="H14" s="194">
        <f t="shared" si="6"/>
        <v>0.2</v>
      </c>
      <c r="I14" s="200" t="str">
        <f t="shared" si="3"/>
        <v>Leve</v>
      </c>
      <c r="J14" s="202" t="s">
        <v>66</v>
      </c>
      <c r="K14" s="194">
        <f t="shared" si="4"/>
        <v>0.2</v>
      </c>
      <c r="L14" s="200" t="str">
        <f t="shared" si="5"/>
        <v>Leve</v>
      </c>
      <c r="M14" s="225">
        <f t="shared" si="8"/>
        <v>0.2</v>
      </c>
      <c r="N14" s="226" t="str">
        <f t="shared" si="7"/>
        <v>Leve</v>
      </c>
      <c r="P14" s="44"/>
      <c r="Q14" s="45"/>
      <c r="R14" s="189"/>
      <c r="S14" s="189"/>
      <c r="T14" s="46"/>
      <c r="V14" s="44"/>
      <c r="W14" s="45"/>
      <c r="X14" s="45" t="s">
        <v>143</v>
      </c>
      <c r="Y14" s="46" t="s">
        <v>143</v>
      </c>
    </row>
    <row r="15" spans="1:25" ht="100.8" customHeight="1" x14ac:dyDescent="0.3">
      <c r="A15" s="31" t="str">
        <f>'2 CONTEXTO E IDENTIFICACIÓN'!A15</f>
        <v>R7</v>
      </c>
      <c r="B15" s="217" t="str">
        <f>+'2 CONTEXTO E IDENTIFICACIÓN'!F15</f>
        <v>Posibilidad de pérdida reputacional Pérdida reputacional por insatisfacción del grupo de valor debido a una orientación inadecuada en la prestación del servicio PORQUE NO SE CUENTA CON UN SISTEMA DE INFORMACION PARA EL PROCESO DE SIAU</v>
      </c>
      <c r="C15" s="218" t="s">
        <v>56</v>
      </c>
      <c r="D15" s="191" t="str">
        <f t="shared" si="0"/>
        <v>La actividad que conlleva el riesgo se ejecuta más de 5.000 veces por año</v>
      </c>
      <c r="E15" s="192">
        <f t="shared" si="1"/>
        <v>1</v>
      </c>
      <c r="F15" s="32" t="str">
        <f t="shared" si="2"/>
        <v>Muy Alta</v>
      </c>
      <c r="G15" s="202" t="s">
        <v>83</v>
      </c>
      <c r="H15" s="194">
        <f t="shared" si="6"/>
        <v>0.2</v>
      </c>
      <c r="I15" s="200" t="str">
        <f t="shared" si="3"/>
        <v>Leve</v>
      </c>
      <c r="J15" s="202" t="s">
        <v>66</v>
      </c>
      <c r="K15" s="194">
        <f t="shared" si="4"/>
        <v>0.2</v>
      </c>
      <c r="L15" s="200" t="str">
        <f t="shared" si="5"/>
        <v>Leve</v>
      </c>
      <c r="M15" s="225">
        <f t="shared" si="8"/>
        <v>0.2</v>
      </c>
      <c r="N15" s="226" t="str">
        <f t="shared" si="7"/>
        <v>Leve</v>
      </c>
    </row>
    <row r="16" spans="1:25" ht="110.4" customHeight="1" x14ac:dyDescent="0.3">
      <c r="A16" s="31" t="str">
        <f>'2 CONTEXTO E IDENTIFICACIÓN'!A16</f>
        <v>R8</v>
      </c>
      <c r="B16" s="217" t="str">
        <f>+'2 CONTEXTO E IDENTIFICACIÓN'!F16</f>
        <v>Posibilidad de pérdida reputacional Pérdida económica por demandas y reclamaciones debido a la configuración del contrato realidad PORQUE NO SE CUENTA CON UN SISTEMA DE INFORMACION PARA EL PROCESO DE JURIDICA</v>
      </c>
      <c r="C16" s="218" t="s">
        <v>56</v>
      </c>
      <c r="D16" s="191" t="str">
        <f t="shared" si="0"/>
        <v>La actividad que conlleva el riesgo se ejecuta más de 5.000 veces por año</v>
      </c>
      <c r="E16" s="192">
        <f t="shared" si="1"/>
        <v>1</v>
      </c>
      <c r="F16" s="32" t="str">
        <f t="shared" si="2"/>
        <v>Muy Alta</v>
      </c>
      <c r="G16" s="202" t="s">
        <v>67</v>
      </c>
      <c r="H16" s="194">
        <f t="shared" si="6"/>
        <v>0.4</v>
      </c>
      <c r="I16" s="200" t="str">
        <f t="shared" si="3"/>
        <v>Menor</v>
      </c>
      <c r="J16" s="202" t="s">
        <v>66</v>
      </c>
      <c r="K16" s="194">
        <f t="shared" si="4"/>
        <v>0.2</v>
      </c>
      <c r="L16" s="200" t="str">
        <f t="shared" si="5"/>
        <v>Leve</v>
      </c>
      <c r="M16" s="225">
        <f t="shared" si="8"/>
        <v>0.4</v>
      </c>
      <c r="N16" s="226" t="str">
        <f t="shared" si="7"/>
        <v>Menor</v>
      </c>
    </row>
    <row r="17" spans="1:14" ht="73.5" customHeight="1" x14ac:dyDescent="0.3">
      <c r="A17" s="31" t="str">
        <f>'2 CONTEXTO E IDENTIFICACIÓN'!A17</f>
        <v>R9</v>
      </c>
      <c r="B17" s="217" t="str">
        <f>+'2 CONTEXTO E IDENTIFICACIÓN'!F17</f>
        <v>Posibilidad de pérdida reputacional no publicación o publicion extemporánea  los diferentes tipos de contratos en las plataformas SECOP II y demás  LA NO PUBLICACION O PUBLICACION EXTEMPORANEA ES DEPENDE DEL PROCESO DE TALENTO HUMANO</v>
      </c>
      <c r="C17" s="218" t="s">
        <v>304</v>
      </c>
      <c r="D17" s="191" t="str">
        <f t="shared" si="0"/>
        <v>La actividad que conlleva el riesgo se ejecuta más de 5.000 veces por año</v>
      </c>
      <c r="E17" s="192">
        <f t="shared" si="1"/>
        <v>1</v>
      </c>
      <c r="F17" s="32" t="str">
        <f t="shared" si="2"/>
        <v>Muy Alta</v>
      </c>
      <c r="G17" s="202" t="s">
        <v>67</v>
      </c>
      <c r="H17" s="194">
        <f t="shared" si="6"/>
        <v>0.4</v>
      </c>
      <c r="I17" s="200" t="str">
        <f t="shared" si="3"/>
        <v>Menor</v>
      </c>
      <c r="J17" s="202" t="s">
        <v>66</v>
      </c>
      <c r="K17" s="194">
        <f t="shared" si="4"/>
        <v>0.2</v>
      </c>
      <c r="L17" s="200" t="str">
        <f t="shared" si="5"/>
        <v>Leve</v>
      </c>
      <c r="M17" s="225">
        <f t="shared" si="8"/>
        <v>0.4</v>
      </c>
      <c r="N17" s="226" t="str">
        <f t="shared" si="7"/>
        <v>Menor</v>
      </c>
    </row>
    <row r="18" spans="1:14" ht="189.6" customHeight="1" x14ac:dyDescent="0.3">
      <c r="A18" s="31" t="str">
        <f>'2 CONTEXTO E IDENTIFICACIÓN'!A18</f>
        <v>R10</v>
      </c>
      <c r="B18" s="217" t="str">
        <f>+'2 CONTEXTO E IDENTIFICACIÓN'!F18</f>
        <v>Posibilidad de pérdida reputacional incumplimiento de las metas del Plan Anual de Adquisiciones debido a la falta de insumos y presupuesto para la ejecución del proceso, caso fortuito o fuerza mayor generada por un tercero PORQUE NO SE CUENTA CON UN SISTEMA DE INFORMACION POR PARTE DEL RESPONSABLE DEL ALMACEN</v>
      </c>
      <c r="C18" s="218" t="s">
        <v>304</v>
      </c>
      <c r="D18" s="191" t="str">
        <f t="shared" si="0"/>
        <v>La actividad que conlleva el riesgo se ejecuta más de 5.000 veces por año</v>
      </c>
      <c r="E18" s="192">
        <f t="shared" si="1"/>
        <v>1</v>
      </c>
      <c r="F18" s="32" t="str">
        <f t="shared" si="2"/>
        <v>Muy Alta</v>
      </c>
      <c r="G18" s="202" t="s">
        <v>83</v>
      </c>
      <c r="H18" s="194">
        <f t="shared" si="6"/>
        <v>0.2</v>
      </c>
      <c r="I18" s="200" t="str">
        <f t="shared" si="3"/>
        <v>Leve</v>
      </c>
      <c r="J18" s="202" t="s">
        <v>66</v>
      </c>
      <c r="K18" s="194">
        <f t="shared" si="4"/>
        <v>0.2</v>
      </c>
      <c r="L18" s="200" t="str">
        <f t="shared" si="5"/>
        <v>Leve</v>
      </c>
      <c r="M18" s="225">
        <f t="shared" si="8"/>
        <v>0.2</v>
      </c>
      <c r="N18" s="226" t="str">
        <f t="shared" si="7"/>
        <v>Leve</v>
      </c>
    </row>
    <row r="19" spans="1:14" ht="147.6" customHeight="1" x14ac:dyDescent="0.3">
      <c r="A19" s="31" t="str">
        <f>'2 CONTEXTO E IDENTIFICACIÓN'!A19</f>
        <v>R11</v>
      </c>
      <c r="B19" s="217" t="str">
        <f>+'2 CONTEXTO E IDENTIFICACIÓN'!F19</f>
        <v>Posibilidad de pérdida reputacional Retrasos en los pagos a las cuentas o acreencias que se generan en la institución, entiéndase	gastos	de  PORQUE NO SE CUENTA CON UN SISTEMA DE INFORMACION POR PARTE DEL RESPONSABLE DEL AREA FINANCIERA</v>
      </c>
      <c r="C19" s="218" t="s">
        <v>304</v>
      </c>
      <c r="D19" s="191" t="str">
        <f t="shared" si="0"/>
        <v>La actividad que conlleva el riesgo se ejecuta más de 5.000 veces por año</v>
      </c>
      <c r="E19" s="192">
        <f t="shared" si="1"/>
        <v>1</v>
      </c>
      <c r="F19" s="32" t="str">
        <f t="shared" si="2"/>
        <v>Muy Alta</v>
      </c>
      <c r="G19" s="202" t="s">
        <v>71</v>
      </c>
      <c r="H19" s="194">
        <f t="shared" si="6"/>
        <v>0.8</v>
      </c>
      <c r="I19" s="200" t="str">
        <f t="shared" si="3"/>
        <v>Mayor</v>
      </c>
      <c r="J19" s="202" t="s">
        <v>66</v>
      </c>
      <c r="K19" s="194">
        <f t="shared" si="4"/>
        <v>0.2</v>
      </c>
      <c r="L19" s="200" t="str">
        <f t="shared" si="5"/>
        <v>Leve</v>
      </c>
      <c r="M19" s="225">
        <f t="shared" si="8"/>
        <v>0.8</v>
      </c>
      <c r="N19" s="226" t="str">
        <f t="shared" si="7"/>
        <v>Mayor</v>
      </c>
    </row>
    <row r="20" spans="1:14" ht="109.8" customHeight="1" x14ac:dyDescent="0.3">
      <c r="A20" s="31" t="str">
        <f>'2 CONTEXTO E IDENTIFICACIÓN'!A20</f>
        <v>R12</v>
      </c>
      <c r="B20" s="217" t="str">
        <f>+'2 CONTEXTO E IDENTIFICACIÓN'!F20</f>
        <v>Posibilidad de pérdida reputacional incumplimiento de las normas de Austeridad en el gasto PORQUE NO SE CUENTA CON UN SISTEMA DE INFORMACION POR PARTE DEL RESPONSABLE DEL AREA FINANCIERA</v>
      </c>
      <c r="C20" s="218" t="s">
        <v>321</v>
      </c>
      <c r="D20" s="191" t="str">
        <f t="shared" si="0"/>
        <v>La actividad que conlleva el riesgo se ejecuta más de 5.000 veces por año</v>
      </c>
      <c r="E20" s="192">
        <f t="shared" si="1"/>
        <v>1</v>
      </c>
      <c r="F20" s="32" t="str">
        <f t="shared" si="2"/>
        <v>Muy Alta</v>
      </c>
      <c r="G20" s="202" t="s">
        <v>67</v>
      </c>
      <c r="H20" s="194">
        <f t="shared" si="6"/>
        <v>0.4</v>
      </c>
      <c r="I20" s="200" t="str">
        <f t="shared" si="3"/>
        <v>Menor</v>
      </c>
      <c r="J20" s="202" t="s">
        <v>66</v>
      </c>
      <c r="K20" s="194">
        <f t="shared" si="4"/>
        <v>0.2</v>
      </c>
      <c r="L20" s="200" t="str">
        <f t="shared" si="5"/>
        <v>Leve</v>
      </c>
      <c r="M20" s="225">
        <f t="shared" si="8"/>
        <v>0.4</v>
      </c>
      <c r="N20" s="226" t="str">
        <f t="shared" si="7"/>
        <v>Menor</v>
      </c>
    </row>
    <row r="21" spans="1:14" ht="73.5" customHeight="1" x14ac:dyDescent="0.3">
      <c r="A21" s="31" t="str">
        <f>'2 CONTEXTO E IDENTIFICACIÓN'!A21</f>
        <v>R13</v>
      </c>
      <c r="B21" s="217" t="str">
        <f>+'2 CONTEXTO E IDENTIFICACIÓN'!F21</f>
        <v>Posibilidad de pérdida reputacional por no participar en procesos de defensa debido al vencimiento de términos PORQUE NO SE CUENTA CON UN SISTEMA DE INFORMACION PARA EL PROCESO DE JURIDICA</v>
      </c>
      <c r="C21" s="218" t="s">
        <v>56</v>
      </c>
      <c r="D21" s="191" t="str">
        <f t="shared" si="0"/>
        <v>La actividad que conlleva el riesgo se ejecuta más de 5.000 veces por año</v>
      </c>
      <c r="E21" s="192">
        <f t="shared" si="1"/>
        <v>1</v>
      </c>
      <c r="F21" s="32" t="str">
        <f t="shared" si="2"/>
        <v>Muy Alta</v>
      </c>
      <c r="G21" s="202" t="s">
        <v>67</v>
      </c>
      <c r="H21" s="194">
        <f t="shared" si="6"/>
        <v>0.4</v>
      </c>
      <c r="I21" s="200" t="str">
        <f t="shared" si="3"/>
        <v>Menor</v>
      </c>
      <c r="J21" s="202" t="s">
        <v>66</v>
      </c>
      <c r="K21" s="194">
        <f t="shared" si="4"/>
        <v>0.2</v>
      </c>
      <c r="L21" s="200" t="str">
        <f t="shared" si="5"/>
        <v>Leve</v>
      </c>
      <c r="M21" s="225">
        <f t="shared" si="8"/>
        <v>0.4</v>
      </c>
      <c r="N21" s="226" t="str">
        <f t="shared" si="7"/>
        <v>Menor</v>
      </c>
    </row>
    <row r="22" spans="1:14" ht="73.5" customHeight="1" x14ac:dyDescent="0.3">
      <c r="A22" s="31" t="str">
        <f>'2 CONTEXTO E IDENTIFICACIÓN'!A22</f>
        <v>R14</v>
      </c>
      <c r="B22" s="217" t="str">
        <f>+'2 CONTEXTO E IDENTIFICACIÓN'!F22</f>
        <v>Posibilidad de pérdida reputacional Por hallazgos de los organismos de control o notificacion de entidades externas debido a la presentación fuera de terminos de los informes de ley LOS HALLAZGOS EN EL PROCESO AUDITOR POR PARTE DE LOS ENTES, DEBE SER ACOMPAÑADO POR LA OFICINA DE CONTROL INTERNO</v>
      </c>
      <c r="C22" s="218" t="s">
        <v>56</v>
      </c>
      <c r="D22" s="191" t="str">
        <f t="shared" si="0"/>
        <v>La actividad que conlleva el riesgo se ejecuta más de 5.000 veces por año</v>
      </c>
      <c r="E22" s="192">
        <f t="shared" si="1"/>
        <v>1</v>
      </c>
      <c r="F22" s="32" t="str">
        <f t="shared" si="2"/>
        <v>Muy Alta</v>
      </c>
      <c r="G22" s="202" t="s">
        <v>67</v>
      </c>
      <c r="H22" s="194">
        <f t="shared" si="6"/>
        <v>0.4</v>
      </c>
      <c r="I22" s="200" t="str">
        <f t="shared" si="3"/>
        <v>Menor</v>
      </c>
      <c r="J22" s="202" t="s">
        <v>66</v>
      </c>
      <c r="K22" s="194">
        <f t="shared" si="4"/>
        <v>0.2</v>
      </c>
      <c r="L22" s="200" t="str">
        <f t="shared" si="5"/>
        <v>Leve</v>
      </c>
      <c r="M22" s="225">
        <f t="shared" si="8"/>
        <v>0.4</v>
      </c>
      <c r="N22" s="226" t="str">
        <f t="shared" si="7"/>
        <v>Menor</v>
      </c>
    </row>
    <row r="23" spans="1:14" ht="73.5" customHeight="1" x14ac:dyDescent="0.3">
      <c r="A23" s="31" t="str">
        <f>'2 CONTEXTO E IDENTIFICACIÓN'!A23</f>
        <v>R15</v>
      </c>
      <c r="B23" s="217" t="str">
        <f>+'2 CONTEXTO E IDENTIFICACIÓN'!F23</f>
        <v>Posibilidad de pérdida reputacional LA ENTIDAD NO CUENTA CON INFORMACION ACTULIAZADA DE LOS BIENES ACTIVOS CON LOS QUE CUENTA LA ENTIDAD NO CUENTA CON UN INVENTARIO ACTUALIZADO</v>
      </c>
      <c r="C23" s="218" t="s">
        <v>56</v>
      </c>
      <c r="D23" s="191" t="str">
        <f t="shared" si="0"/>
        <v>La actividad que conlleva el riesgo se ejecuta más de 5.000 veces por año</v>
      </c>
      <c r="E23" s="192">
        <f t="shared" si="1"/>
        <v>1</v>
      </c>
      <c r="F23" s="32" t="str">
        <f t="shared" si="2"/>
        <v>Muy Alta</v>
      </c>
      <c r="G23" s="202" t="s">
        <v>71</v>
      </c>
      <c r="H23" s="194">
        <f t="shared" si="6"/>
        <v>0.8</v>
      </c>
      <c r="I23" s="200" t="str">
        <f t="shared" si="3"/>
        <v>Mayor</v>
      </c>
      <c r="J23" s="202" t="s">
        <v>66</v>
      </c>
      <c r="K23" s="194">
        <f t="shared" si="4"/>
        <v>0.2</v>
      </c>
      <c r="L23" s="200" t="str">
        <f t="shared" si="5"/>
        <v>Leve</v>
      </c>
      <c r="M23" s="225">
        <f t="shared" si="8"/>
        <v>0.8</v>
      </c>
      <c r="N23" s="226" t="str">
        <f t="shared" si="7"/>
        <v>Mayor</v>
      </c>
    </row>
    <row r="24" spans="1:14" ht="73.5" customHeight="1" x14ac:dyDescent="0.3">
      <c r="A24" s="31" t="str">
        <f>'2 CONTEXTO E IDENTIFICACIÓN'!A24</f>
        <v>R16</v>
      </c>
      <c r="B24" s="217" t="str">
        <f>+'2 CONTEXTO E IDENTIFICACIÓN'!F24</f>
        <v xml:space="preserve">Posibilidad de pérdida reputacional  </v>
      </c>
      <c r="C24" s="218"/>
      <c r="D24" s="191" t="str">
        <f t="shared" si="0"/>
        <v/>
      </c>
      <c r="E24" s="192" t="str">
        <f t="shared" si="1"/>
        <v/>
      </c>
      <c r="F24" s="32" t="str">
        <f t="shared" si="2"/>
        <v/>
      </c>
      <c r="G24" s="202"/>
      <c r="H24" s="194" t="str">
        <f t="shared" si="6"/>
        <v/>
      </c>
      <c r="I24" s="200" t="str">
        <f t="shared" si="3"/>
        <v/>
      </c>
      <c r="J24" s="202"/>
      <c r="K24" s="194" t="str">
        <f t="shared" si="4"/>
        <v/>
      </c>
      <c r="L24" s="200" t="str">
        <f t="shared" si="5"/>
        <v/>
      </c>
      <c r="M24" s="225" t="str">
        <f t="shared" si="8"/>
        <v/>
      </c>
      <c r="N24" s="226" t="str">
        <f t="shared" si="7"/>
        <v/>
      </c>
    </row>
    <row r="25" spans="1:14" ht="73.5" customHeight="1" x14ac:dyDescent="0.3">
      <c r="A25" s="31" t="str">
        <f>'2 CONTEXTO E IDENTIFICACIÓN'!A25</f>
        <v>R17</v>
      </c>
      <c r="B25" s="217" t="str">
        <f>+'2 CONTEXTO E IDENTIFICACIÓN'!F25</f>
        <v xml:space="preserve">Posibilidad de pérdida reputacional  </v>
      </c>
      <c r="C25" s="218"/>
      <c r="D25" s="191" t="str">
        <f t="shared" si="0"/>
        <v/>
      </c>
      <c r="E25" s="192" t="str">
        <f t="shared" si="1"/>
        <v/>
      </c>
      <c r="F25" s="32" t="str">
        <f t="shared" si="2"/>
        <v/>
      </c>
      <c r="G25" s="202"/>
      <c r="H25" s="194" t="str">
        <f t="shared" si="6"/>
        <v/>
      </c>
      <c r="I25" s="200" t="str">
        <f t="shared" si="3"/>
        <v/>
      </c>
      <c r="J25" s="202"/>
      <c r="K25" s="194" t="str">
        <f t="shared" si="4"/>
        <v/>
      </c>
      <c r="L25" s="200" t="str">
        <f t="shared" si="5"/>
        <v/>
      </c>
      <c r="M25" s="225" t="str">
        <f t="shared" si="8"/>
        <v/>
      </c>
      <c r="N25" s="226" t="str">
        <f t="shared" si="7"/>
        <v/>
      </c>
    </row>
    <row r="26" spans="1:14" ht="73.5" customHeight="1" x14ac:dyDescent="0.3">
      <c r="A26" s="31" t="str">
        <f>'2 CONTEXTO E IDENTIFICACIÓN'!A26</f>
        <v>R18</v>
      </c>
      <c r="B26" s="217" t="str">
        <f>+'2 CONTEXTO E IDENTIFICACIÓN'!F26</f>
        <v xml:space="preserve">Posibilidad de pérdida reputacional  </v>
      </c>
      <c r="C26" s="218"/>
      <c r="D26" s="191" t="str">
        <f t="shared" si="0"/>
        <v/>
      </c>
      <c r="E26" s="192" t="str">
        <f t="shared" si="1"/>
        <v/>
      </c>
      <c r="F26" s="32" t="str">
        <f t="shared" si="2"/>
        <v/>
      </c>
      <c r="G26" s="202"/>
      <c r="H26" s="194" t="str">
        <f t="shared" si="6"/>
        <v/>
      </c>
      <c r="I26" s="200" t="str">
        <f t="shared" si="3"/>
        <v/>
      </c>
      <c r="J26" s="202"/>
      <c r="K26" s="194" t="str">
        <f t="shared" si="4"/>
        <v/>
      </c>
      <c r="L26" s="200" t="str">
        <f t="shared" si="5"/>
        <v/>
      </c>
      <c r="M26" s="225" t="str">
        <f t="shared" si="8"/>
        <v/>
      </c>
      <c r="N26" s="226" t="str">
        <f t="shared" si="7"/>
        <v/>
      </c>
    </row>
    <row r="27" spans="1:14" ht="73.5" customHeight="1" x14ac:dyDescent="0.3">
      <c r="A27" s="31" t="str">
        <f>'2 CONTEXTO E IDENTIFICACIÓN'!A27</f>
        <v>R19</v>
      </c>
      <c r="B27" s="217" t="str">
        <f>+'2 CONTEXTO E IDENTIFICACIÓN'!F27</f>
        <v xml:space="preserve">Posibilidad de pérdida reputacional  </v>
      </c>
      <c r="C27" s="218"/>
      <c r="D27" s="191" t="str">
        <f t="shared" si="0"/>
        <v/>
      </c>
      <c r="E27" s="192" t="str">
        <f t="shared" si="1"/>
        <v/>
      </c>
      <c r="F27" s="32" t="str">
        <f t="shared" si="2"/>
        <v/>
      </c>
      <c r="G27" s="202"/>
      <c r="H27" s="194" t="str">
        <f t="shared" si="6"/>
        <v/>
      </c>
      <c r="I27" s="200" t="str">
        <f t="shared" si="3"/>
        <v/>
      </c>
      <c r="J27" s="202"/>
      <c r="K27" s="194" t="str">
        <f t="shared" si="4"/>
        <v/>
      </c>
      <c r="L27" s="200" t="str">
        <f t="shared" si="5"/>
        <v/>
      </c>
      <c r="M27" s="225" t="str">
        <f t="shared" si="8"/>
        <v/>
      </c>
      <c r="N27" s="226" t="str">
        <f t="shared" si="7"/>
        <v/>
      </c>
    </row>
    <row r="28" spans="1:14" ht="73.5" customHeight="1" thickBot="1" x14ac:dyDescent="0.35">
      <c r="A28" s="47" t="str">
        <f>'2 CONTEXTO E IDENTIFICACIÓN'!A28</f>
        <v>R20</v>
      </c>
      <c r="B28" s="217" t="str">
        <f>+'2 CONTEXTO E IDENTIFICACIÓN'!F28</f>
        <v xml:space="preserve">Posibilidad de pérdida reputacional  </v>
      </c>
      <c r="C28" s="219"/>
      <c r="D28" s="204" t="str">
        <f t="shared" si="0"/>
        <v/>
      </c>
      <c r="E28" s="193" t="str">
        <f t="shared" si="1"/>
        <v/>
      </c>
      <c r="F28" s="48" t="str">
        <f t="shared" si="2"/>
        <v/>
      </c>
      <c r="G28" s="203"/>
      <c r="H28" s="198" t="str">
        <f t="shared" si="6"/>
        <v/>
      </c>
      <c r="I28" s="201" t="str">
        <f t="shared" si="3"/>
        <v/>
      </c>
      <c r="J28" s="203"/>
      <c r="K28" s="198" t="str">
        <f t="shared" si="4"/>
        <v/>
      </c>
      <c r="L28" s="201" t="str">
        <f t="shared" si="5"/>
        <v/>
      </c>
      <c r="M28" s="227" t="str">
        <f t="shared" si="8"/>
        <v/>
      </c>
      <c r="N28" s="228" t="str">
        <f t="shared" si="7"/>
        <v/>
      </c>
    </row>
  </sheetData>
  <sheetProtection sheet="1" formatCells="0" formatColumns="0" formatRows="0" sort="0" autoFilter="0" pivotTables="0"/>
  <autoFilter ref="A8:N8" xr:uid="{00000000-0009-0000-0000-000002000000}"/>
  <dataConsolidate/>
  <mergeCells count="11">
    <mergeCell ref="V7:Y7"/>
    <mergeCell ref="P7:T7"/>
    <mergeCell ref="A1:A2"/>
    <mergeCell ref="B1:B2"/>
    <mergeCell ref="B4:D4"/>
    <mergeCell ref="B5:D5"/>
    <mergeCell ref="C7:F7"/>
    <mergeCell ref="G7:I7"/>
    <mergeCell ref="J7:L7"/>
    <mergeCell ref="M7:N7"/>
    <mergeCell ref="G6:N6"/>
  </mergeCells>
  <conditionalFormatting sqref="E9:E28 G9:G28">
    <cfRule type="cellIs" dxfId="39" priority="1" operator="equal">
      <formula>$T$9</formula>
    </cfRule>
    <cfRule type="cellIs" dxfId="38" priority="2" operator="equal">
      <formula>$T$10</formula>
    </cfRule>
    <cfRule type="cellIs" dxfId="37" priority="3" operator="equal">
      <formula>$T$11</formula>
    </cfRule>
    <cfRule type="cellIs" dxfId="36" priority="4" operator="equal">
      <formula>$T$12</formula>
    </cfRule>
    <cfRule type="cellIs" dxfId="35" priority="5" operator="equal">
      <formula>$T$13</formula>
    </cfRule>
  </conditionalFormatting>
  <conditionalFormatting sqref="F9:F28">
    <cfRule type="cellIs" dxfId="34" priority="163" operator="equal">
      <formula>$P$13</formula>
    </cfRule>
    <cfRule type="cellIs" dxfId="33" priority="159" operator="equal">
      <formula>$P$9</formula>
    </cfRule>
    <cfRule type="cellIs" dxfId="32" priority="160" operator="equal">
      <formula>$P$10</formula>
    </cfRule>
    <cfRule type="cellIs" dxfId="31" priority="161" operator="equal">
      <formula>$P$11</formula>
    </cfRule>
    <cfRule type="cellIs" dxfId="30" priority="162" operator="equal">
      <formula>$P$12</formula>
    </cfRule>
  </conditionalFormatting>
  <conditionalFormatting sqref="H9:H28">
    <cfRule type="cellIs" dxfId="29" priority="77" operator="equal">
      <formula>$W$10</formula>
    </cfRule>
    <cfRule type="cellIs" dxfId="28" priority="78" operator="equal">
      <formula>$W$11</formula>
    </cfRule>
    <cfRule type="cellIs" dxfId="27" priority="79" operator="equal">
      <formula>$W$12</formula>
    </cfRule>
    <cfRule type="cellIs" dxfId="26" priority="80" operator="equal">
      <formula>$W$13</formula>
    </cfRule>
    <cfRule type="cellIs" dxfId="25" priority="76" operator="equal">
      <formula>$W$9</formula>
    </cfRule>
  </conditionalFormatting>
  <conditionalFormatting sqref="I9:J28">
    <cfRule type="cellIs" dxfId="24" priority="81" operator="equal">
      <formula>$V$9</formula>
    </cfRule>
    <cfRule type="cellIs" dxfId="23" priority="82" operator="equal">
      <formula>$V$10</formula>
    </cfRule>
    <cfRule type="cellIs" dxfId="22" priority="83" operator="equal">
      <formula>$V$11</formula>
    </cfRule>
    <cfRule type="cellIs" dxfId="21" priority="84" operator="equal">
      <formula>$V$12</formula>
    </cfRule>
    <cfRule type="cellIs" dxfId="20" priority="85" operator="equal">
      <formula>$V$13</formula>
    </cfRule>
  </conditionalFormatting>
  <conditionalFormatting sqref="K9:K28">
    <cfRule type="cellIs" dxfId="19" priority="61" operator="equal">
      <formula>$W$9</formula>
    </cfRule>
    <cfRule type="cellIs" dxfId="18" priority="62" operator="equal">
      <formula>$W$10</formula>
    </cfRule>
    <cfRule type="cellIs" dxfId="17" priority="63" operator="equal">
      <formula>$W$11</formula>
    </cfRule>
    <cfRule type="cellIs" dxfId="16" priority="64" operator="equal">
      <formula>$W$12</formula>
    </cfRule>
    <cfRule type="cellIs" dxfId="15" priority="65" operator="equal">
      <formula>$W$13</formula>
    </cfRule>
  </conditionalFormatting>
  <conditionalFormatting sqref="L9:L28">
    <cfRule type="cellIs" dxfId="14" priority="96" operator="equal">
      <formula>$V$9</formula>
    </cfRule>
    <cfRule type="cellIs" dxfId="13" priority="97" operator="equal">
      <formula>$V$10</formula>
    </cfRule>
    <cfRule type="cellIs" dxfId="12" priority="98" operator="equal">
      <formula>$V$11</formula>
    </cfRule>
    <cfRule type="cellIs" dxfId="11" priority="99" operator="equal">
      <formula>$V$12</formula>
    </cfRule>
    <cfRule type="cellIs" dxfId="10" priority="100" operator="equal">
      <formula>$V$13</formula>
    </cfRule>
  </conditionalFormatting>
  <conditionalFormatting sqref="M9:M28">
    <cfRule type="cellIs" dxfId="9" priority="6" operator="equal">
      <formula>$W$9</formula>
    </cfRule>
    <cfRule type="cellIs" dxfId="8" priority="7" operator="equal">
      <formula>$W$10</formula>
    </cfRule>
    <cfRule type="cellIs" dxfId="7" priority="8" operator="equal">
      <formula>$W$11</formula>
    </cfRule>
    <cfRule type="cellIs" dxfId="6" priority="9" operator="equal">
      <formula>$W$12</formula>
    </cfRule>
    <cfRule type="cellIs" dxfId="5" priority="10" operator="equal">
      <formula>$W$13</formula>
    </cfRule>
  </conditionalFormatting>
  <conditionalFormatting sqref="N9:N28">
    <cfRule type="cellIs" dxfId="4" priority="31" operator="equal">
      <formula>$V$9</formula>
    </cfRule>
    <cfRule type="cellIs" dxfId="3" priority="32" operator="equal">
      <formula>$V$10</formula>
    </cfRule>
    <cfRule type="cellIs" dxfId="2" priority="33" operator="equal">
      <formula>$V$11</formula>
    </cfRule>
    <cfRule type="cellIs" dxfId="1" priority="34" operator="equal">
      <formula>$V$12</formula>
    </cfRule>
    <cfRule type="cellIs" dxfId="0" priority="35" operator="equal">
      <formula>$V$13</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8" xr:uid="{00000000-0002-0000-0200-000000000000}"/>
    <dataValidation allowBlank="1" showInputMessage="1" showErrorMessage="1" prompt="Es la materialización del riesgo y las consecuencias de su aparición. Su escala es: 5 bajo impacto, 10 medio, 20 alto impacto._x000a_" sqref="IP8:JA8" xr:uid="{00000000-0002-0000-0200-000001000000}"/>
    <dataValidation type="list" allowBlank="1" showInputMessage="1" showErrorMessage="1" sqref="IU12:JA12 IP9:JA11" xr:uid="{00000000-0002-0000-0200-000002000000}">
      <formula1>#REF!</formula1>
    </dataValidation>
    <dataValidation type="list" allowBlank="1" showInputMessage="1" showErrorMessage="1" sqref="G9:G28" xr:uid="{00000000-0002-0000-0200-000003000000}">
      <formula1>Afectación_Económica</formula1>
    </dataValidation>
    <dataValidation type="list" allowBlank="1" showInputMessage="1" showErrorMessage="1" sqref="J9:J28" xr:uid="{00000000-0002-0000-0200-000004000000}">
      <formula1>Reputacional</formula1>
    </dataValidation>
  </dataValidations>
  <printOptions horizontalCentered="1" verticalCentered="1"/>
  <pageMargins left="0.31496062992125984" right="0.27559055118110237" top="0.23622047244094491" bottom="0.15748031496062992" header="0" footer="0"/>
  <pageSetup scale="63" orientation="landscape" r:id="rId1"/>
  <headerFooter alignWithMargins="0"/>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5"/>
  <sheetViews>
    <sheetView showGridLines="0" tabSelected="1" zoomScale="70" zoomScaleNormal="70" workbookViewId="0">
      <pane xSplit="1" ySplit="8" topLeftCell="B15" activePane="bottomRight" state="frozen"/>
      <selection pane="topRight" activeCell="B1" sqref="B1"/>
      <selection pane="bottomLeft" activeCell="A7" sqref="A7"/>
      <selection pane="bottomRight" activeCell="B5" sqref="B5:D5"/>
    </sheetView>
  </sheetViews>
  <sheetFormatPr baseColWidth="10" defaultColWidth="14.33203125" defaultRowHeight="13.2" x14ac:dyDescent="0.3"/>
  <cols>
    <col min="1" max="1" width="12.88671875" style="87" customWidth="1"/>
    <col min="2" max="2" width="29.44140625" style="92" customWidth="1"/>
    <col min="3" max="3" width="16.44140625" style="87" customWidth="1"/>
    <col min="4" max="4" width="12.44140625" style="92" customWidth="1"/>
    <col min="5" max="5" width="25" style="92" customWidth="1"/>
    <col min="6" max="6" width="3.88671875" style="92" customWidth="1"/>
    <col min="7" max="7" width="7.44140625" style="92" customWidth="1"/>
    <col min="8" max="8" width="14" style="92" customWidth="1"/>
    <col min="9" max="9" width="13.88671875" style="92" customWidth="1"/>
    <col min="10" max="13" width="12.44140625" style="92" customWidth="1"/>
    <col min="14" max="14" width="3.88671875" style="92" customWidth="1"/>
    <col min="15" max="15" width="4.88671875" style="87" customWidth="1"/>
    <col min="16" max="16" width="6.44140625" style="87" customWidth="1"/>
    <col min="17" max="17" width="11" style="87" bestFit="1" customWidth="1"/>
    <col min="18" max="22" width="12" style="87" customWidth="1"/>
    <col min="23" max="27" width="11.44140625" style="87" customWidth="1"/>
    <col min="28" max="28" width="5.5546875" style="87" bestFit="1" customWidth="1"/>
    <col min="29" max="29" width="26.88671875" style="87" customWidth="1"/>
    <col min="30" max="34" width="22.88671875" style="92" customWidth="1"/>
    <col min="35" max="35" width="23.44140625" style="87" customWidth="1"/>
    <col min="36" max="263" width="11.44140625" style="87" customWidth="1"/>
    <col min="264" max="264" width="12.6640625" style="87" customWidth="1"/>
    <col min="265" max="265" width="47" style="87" customWidth="1"/>
    <col min="266" max="266" width="35" style="87" customWidth="1"/>
    <col min="267" max="16384" width="14.33203125" style="87"/>
  </cols>
  <sheetData>
    <row r="1" spans="1:36" s="75" customFormat="1" ht="36" customHeight="1" x14ac:dyDescent="0.25">
      <c r="A1" s="426"/>
      <c r="B1" s="432" t="str">
        <f>+'2 CONTEXTO E IDENTIFICACIÓN'!C1</f>
        <v>MAPA DE RIESGOS</v>
      </c>
      <c r="C1" s="50" t="str">
        <f>+'2 CONTEXTO E IDENTIFICACIÓN'!D1</f>
        <v>CÓDIGO:</v>
      </c>
      <c r="D1" s="74">
        <f>+'2 CONTEXTO E IDENTIFICACIÓN'!E1</f>
        <v>0</v>
      </c>
      <c r="AD1" s="76"/>
      <c r="AE1" s="76"/>
      <c r="AF1" s="76"/>
      <c r="AG1" s="76"/>
      <c r="AH1" s="76"/>
    </row>
    <row r="2" spans="1:36" s="75" customFormat="1" ht="36" customHeight="1" x14ac:dyDescent="0.25">
      <c r="A2" s="426"/>
      <c r="B2" s="432"/>
      <c r="C2" s="50" t="str">
        <f>+'2 CONTEXTO E IDENTIFICACIÓN'!D2</f>
        <v>VERSIÓN:</v>
      </c>
      <c r="D2" s="74">
        <f>+'2 CONTEXTO E IDENTIFICACIÓN'!E2</f>
        <v>0</v>
      </c>
      <c r="E2" s="77"/>
      <c r="F2" s="77"/>
      <c r="G2" s="77"/>
      <c r="H2" s="9"/>
      <c r="I2" s="240" t="str">
        <f>+'2 CONTEXTO E IDENTIFICACIÓN'!$G$4</f>
        <v>Elaboración o Actualización:</v>
      </c>
      <c r="J2" s="261" t="str">
        <f>+IF('2 CONTEXTO E IDENTIFICACIÓN'!$H$4="","",'2 CONTEXTO E IDENTIFICACIÓN'!$H$4)</f>
        <v/>
      </c>
      <c r="K2" s="20"/>
      <c r="L2" s="20"/>
      <c r="M2" s="78"/>
      <c r="N2" s="77"/>
      <c r="AD2" s="76"/>
      <c r="AE2" s="76"/>
      <c r="AF2" s="76"/>
      <c r="AG2" s="76"/>
      <c r="AH2" s="76"/>
    </row>
    <row r="3" spans="1:36" s="75" customFormat="1" ht="27.9" customHeight="1" x14ac:dyDescent="0.25">
      <c r="A3" s="79"/>
      <c r="B3" s="77"/>
      <c r="C3" s="52"/>
      <c r="D3" s="78"/>
      <c r="E3" s="77"/>
      <c r="F3" s="77"/>
      <c r="G3" s="77"/>
      <c r="I3" s="243" t="str">
        <f>+'2 CONTEXTO E IDENTIFICACIÓN'!$E$5</f>
        <v>Vigencia del:</v>
      </c>
      <c r="J3" s="241" t="str">
        <f>+IF('2 CONTEXTO E IDENTIFICACIÓN'!$F$5="","",'2 CONTEXTO E IDENTIFICACIÓN'!$F$5)</f>
        <v/>
      </c>
      <c r="K3" s="242" t="s">
        <v>111</v>
      </c>
      <c r="L3" s="239" t="str">
        <f>+IF('2 CONTEXTO E IDENTIFICACIÓN'!$H$5="","",'2 CONTEXTO E IDENTIFICACIÓN'!$H$5)</f>
        <v/>
      </c>
      <c r="M3" s="78"/>
      <c r="N3" s="77"/>
      <c r="AD3" s="76"/>
      <c r="AE3" s="76"/>
      <c r="AF3" s="76"/>
      <c r="AG3" s="76"/>
      <c r="AH3" s="76"/>
    </row>
    <row r="4" spans="1:36" s="75" customFormat="1" ht="13.8" x14ac:dyDescent="0.25">
      <c r="A4" s="19" t="s">
        <v>158</v>
      </c>
      <c r="B4" s="416" t="str">
        <f>+IF('2 CONTEXTO E IDENTIFICACIÓN'!$C$4="","",'2 CONTEXTO E IDENTIFICACIÓN'!$C$4)</f>
        <v/>
      </c>
      <c r="C4" s="416"/>
      <c r="D4" s="416"/>
      <c r="AD4" s="76"/>
      <c r="AE4" s="76"/>
      <c r="AF4" s="76"/>
      <c r="AG4" s="76"/>
      <c r="AH4" s="76"/>
    </row>
    <row r="5" spans="1:36" s="75" customFormat="1" ht="48.75" customHeight="1" thickBot="1" x14ac:dyDescent="0.3">
      <c r="A5" s="19" t="s">
        <v>156</v>
      </c>
      <c r="B5" s="416" t="str">
        <f>+IF('2 CONTEXTO E IDENTIFICACIÓN'!$E$4="","",'2 CONTEXTO E IDENTIFICACIÓN'!$E$4)</f>
        <v/>
      </c>
      <c r="C5" s="417"/>
      <c r="D5" s="417"/>
      <c r="AD5" s="76"/>
      <c r="AE5" s="76"/>
      <c r="AF5" s="76"/>
      <c r="AG5" s="76"/>
      <c r="AH5" s="76"/>
    </row>
    <row r="6" spans="1:36" s="75" customFormat="1" ht="14.4" thickBot="1" x14ac:dyDescent="0.3">
      <c r="A6" s="247"/>
      <c r="B6" s="246"/>
      <c r="C6" s="246"/>
      <c r="D6" s="78"/>
      <c r="G6" s="433" t="s">
        <v>22</v>
      </c>
      <c r="H6" s="434"/>
      <c r="I6" s="434"/>
      <c r="J6" s="434"/>
      <c r="K6" s="434"/>
      <c r="L6" s="434"/>
      <c r="M6" s="435"/>
      <c r="O6" s="80"/>
      <c r="P6" s="80"/>
      <c r="Q6" s="81"/>
      <c r="R6" s="424" t="s">
        <v>87</v>
      </c>
      <c r="S6" s="424"/>
      <c r="T6" s="424"/>
      <c r="U6" s="424"/>
      <c r="V6" s="425"/>
      <c r="AD6" s="76"/>
      <c r="AE6" s="76"/>
      <c r="AF6" s="76"/>
      <c r="AG6" s="76"/>
      <c r="AH6" s="76"/>
    </row>
    <row r="7" spans="1:36" x14ac:dyDescent="0.3">
      <c r="A7" s="82"/>
      <c r="B7" s="83"/>
      <c r="C7" s="427" t="s">
        <v>89</v>
      </c>
      <c r="D7" s="427"/>
      <c r="E7" s="427"/>
      <c r="F7" s="84"/>
      <c r="G7" s="85"/>
      <c r="H7" s="86"/>
      <c r="I7" s="424" t="s">
        <v>87</v>
      </c>
      <c r="J7" s="424"/>
      <c r="K7" s="424"/>
      <c r="L7" s="424"/>
      <c r="M7" s="425"/>
      <c r="N7" s="84"/>
      <c r="O7" s="88"/>
      <c r="P7" s="88"/>
      <c r="R7" s="89">
        <v>0.2</v>
      </c>
      <c r="S7" s="89">
        <v>0.4</v>
      </c>
      <c r="T7" s="89">
        <v>0.6</v>
      </c>
      <c r="U7" s="89">
        <v>0.8</v>
      </c>
      <c r="V7" s="90">
        <v>1</v>
      </c>
      <c r="W7" s="91"/>
      <c r="X7" s="91"/>
      <c r="Y7" s="91"/>
      <c r="Z7" s="91"/>
      <c r="AA7" s="91"/>
      <c r="AB7" s="91"/>
      <c r="AC7" s="91"/>
    </row>
    <row r="8" spans="1:36" ht="26.4" x14ac:dyDescent="0.25">
      <c r="A8" s="93" t="s">
        <v>0</v>
      </c>
      <c r="B8" s="94" t="s">
        <v>1</v>
      </c>
      <c r="C8" s="95" t="s">
        <v>2</v>
      </c>
      <c r="D8" s="95" t="s">
        <v>4</v>
      </c>
      <c r="E8" s="96" t="s">
        <v>124</v>
      </c>
      <c r="F8" s="84"/>
      <c r="G8" s="88"/>
      <c r="H8" s="97"/>
      <c r="I8" s="98" t="s">
        <v>65</v>
      </c>
      <c r="J8" s="98" t="s">
        <v>7</v>
      </c>
      <c r="K8" s="98" t="s">
        <v>5</v>
      </c>
      <c r="L8" s="98" t="s">
        <v>6</v>
      </c>
      <c r="M8" s="99" t="s">
        <v>73</v>
      </c>
      <c r="N8" s="84"/>
      <c r="O8" s="88"/>
      <c r="P8" s="88"/>
      <c r="Q8" s="100"/>
      <c r="R8" s="101" t="s">
        <v>65</v>
      </c>
      <c r="S8" s="101" t="s">
        <v>7</v>
      </c>
      <c r="T8" s="101" t="s">
        <v>5</v>
      </c>
      <c r="U8" s="101" t="s">
        <v>6</v>
      </c>
      <c r="V8" s="102" t="s">
        <v>73</v>
      </c>
      <c r="Y8" s="91"/>
      <c r="Z8" s="91"/>
      <c r="AA8" s="103"/>
      <c r="AB8" s="103"/>
      <c r="AC8" s="103"/>
      <c r="AD8" s="103"/>
      <c r="AE8" s="103"/>
      <c r="AF8" s="103"/>
      <c r="AG8" s="103"/>
      <c r="AH8" s="103"/>
      <c r="AI8" s="103"/>
      <c r="AJ8" s="103"/>
    </row>
    <row r="9" spans="1:36" ht="50.25" customHeight="1" x14ac:dyDescent="0.25">
      <c r="A9" s="104" t="str">
        <f>'2 CONTEXTO E IDENTIFICACIÓN'!A9</f>
        <v>R1</v>
      </c>
      <c r="B9" s="105" t="str">
        <f>+'2 CONTEXTO E IDENTIFICACIÓN'!F9</f>
        <v xml:space="preserve">LA NO ENTREGA DE LOS CERTIFICADO CETIL QUE DEPENDE DEL PROCESO DE TALENTO HUMANO </v>
      </c>
      <c r="C9" s="106" t="str">
        <f>+'3 PROBABIL E IMPACTO INHERENTE'!F9</f>
        <v>Muy Alta</v>
      </c>
      <c r="D9" s="106" t="str">
        <f>+'3 PROBABIL E IMPACTO INHERENTE'!N9</f>
        <v>Menor</v>
      </c>
      <c r="E9" s="105" t="str">
        <f>+IF(C9=$Q$9,IF(D9=$R$8,$R$9,IF(D9=$S$8,$S$9,IF(D9=$T$8,$T$9,IF(D9=$U$8,$U$9,IF(D9=$V$8,$V$9))))),IF(C9=$Q$10,IF(D9=$R$8,$R$10,IF(D9=$S$8,$S$10,IF(D9=$T$8,$T$10,IF(D9=$U$8,$U$10,IF(D9=$V$8,$V$10))))),IF(C9=$Q$11,IF(D9=$R$8,$R$11,IF(D9=$S$8,$S$11,IF(D9=$T$8,$T$11,IF(D9=$U$8,$U$11,IF(D9=$V$8,$V$11))))),IF(C9=$Q$12,IF(D9=$R$8,$R$12,IF(D9=$S$8,$S$12,IF(D9=$T$8,$T$12,IF(D9=$U$8,$U$12,IF(D9=$V$8,$V$12))))),IF(C9=$Q$13,IF(D9=$R$8,$R$13,IF(D9=$S$8,$S$13,IF(D9=$T$8,$T$13,IF(D9=$U$8,$U$13,IF(D9=$V$8,$V$13))))),"")))))</f>
        <v>Alto</v>
      </c>
      <c r="F9" s="107"/>
      <c r="G9" s="430" t="s">
        <v>54</v>
      </c>
      <c r="H9" s="98" t="s">
        <v>62</v>
      </c>
      <c r="I9" s="108" t="str">
        <f>+IF(AND(C9=$Q$9,D9=$R$8),A9,"")&amp;" "&amp;IF(AND(C10=$Q$9,D10=$R$8),A10,"")&amp;" "&amp;IF(AND(C11=$Q$9,D11=$R$8),A11,"")&amp;" "&amp;IF(AND(C12=$Q$9,D12=$R$8),A12,"")&amp;" "&amp;IF(AND(C13=$Q$9,D13=$R$8),A13,"")&amp;" "&amp;IF(AND(C14=$Q$9,D14=$R$8),A14,"")&amp;" "&amp;IF(AND(C15=$Q$9,D15=$R$8),A15,"")&amp;" "&amp;IF(AND(C16=$Q$9,D16=$R$8),A16,"")&amp;" "&amp;IF(AND(C17=$Q$9,D17=$R$8),A17,"")&amp;" "&amp;IF(AND(C18=$Q$9,D18=$R$8),A18,"")&amp;" "&amp;IF(AND(C19=$Q$9,D19=$R$8),A19,"")&amp;" "&amp;IF(AND(C20=$Q$9,D20=$R$8),A20,"")&amp;" "&amp;IF(AND(C21=$Q$9,D21=$R$8),A21,"")&amp;" "&amp;IF(AND(C22=$Q$9,D22=$R$8),A22,"")&amp;" "&amp;IF(AND(C23=$Q$9,D23=$R$8),A23,"")&amp;" "&amp;IF(AND(C24=$Q$9,D24=$R$8),A24,"")&amp;" "&amp;IF(AND(C25=$Q$9,D25=$R$8),A25,"")&amp;" "&amp;IF(AND(C26=$Q$9,D26=$R$8),A26,"")&amp;" "&amp;IF(AND(C27=$Q$9,D27=$R$8),A27,"")&amp;" "&amp;IF(AND(C28=$Q$9,D28=$R$8),A28,"")</f>
        <v xml:space="preserve">  R3 R4 R5 R6 R7   R10          </v>
      </c>
      <c r="J9" s="108" t="str">
        <f>+IF(AND(C9=$Q$9,D9=$S$8),A9,"")&amp;" "&amp;IF(AND(C10=$Q$9,D10=$S$8),A10,"")&amp;" "&amp;IF(AND(C11=$Q$9,D11=$S$8),A11,"")&amp;" "&amp;IF(AND(C12=$Q$9,D12=$S$8),A12,"")&amp;" "&amp;IF(AND(C13=$Q$9,D13=$S$8),A13,"")&amp;" "&amp;IF(AND(C14=$Q$9,D14=$S$8),A14,"")&amp;" "&amp;IF(AND(C15=$Q$9,D15=$S$8),A15,"")&amp;" "&amp;IF(AND(C16=$Q$9,D16=$S$8),A16,"")&amp;" "&amp;IF(AND(C17=$Q$9,D17=$S$8),A17,"")&amp;" "&amp;IF(AND(C18=$Q$9,D18=$S$8),A18,"")&amp;" "&amp;IF(AND(C19=$Q$9,D19=$S$8),A19,"")&amp;" "&amp;IF(AND(C20=$Q$9,D20=$S$8),A20,"")&amp;" "&amp;IF(AND(C21=$Q$9,D21=$S$8),A21,"")&amp;" "&amp;IF(AND(C22=$Q$9,D22=$S$8),A22,"")&amp;" "&amp;IF(AND(C23=$Q$9,D23=$S$8),A23,"")&amp;" "&amp;IF(AND(C24=$Q$9,D24=$S$8),A24,"")&amp;" "&amp;IF(AND(C25=$Q$9,D25=$S$8),A25,"")&amp;" "&amp;IF(AND(C26=$Q$9,D26=$S$8),A26,"")&amp;" "&amp;IF(AND(C27=$Q$9,D27=$S$8),A27,"")&amp;" "&amp;IF(AND(C28=$Q$9,D28=$S$8),A28,"")</f>
        <v xml:space="preserve">R1 R2      R8 R9   R12 R13 R14      </v>
      </c>
      <c r="K9" s="108" t="str">
        <f>+IF(AND(C9=$Q$9,D9=$T$8),A9,"")&amp;" "&amp;IF(AND(C10=$Q$9,D10=$T$8),A10,"")&amp;" "&amp;IF(AND(C11=$Q$9,D11=$T$8),A11,"")&amp;" "&amp;IF(AND(C12=$Q$9,D12=$T$8),A12,"")&amp;" "&amp;IF(AND(C13=$Q$9,D13=$T$8),A13,"")&amp;" "&amp;IF(AND(C14=$Q$9,D14=$T$8),A14,"")&amp;" "&amp;IF(AND(C15=$Q$9,D15=$T$8),A15,"")&amp;" "&amp;IF(AND(C16=$Q$9,D16=$T$8),A16,"")&amp;" "&amp;IF(AND(C17=$Q$9,D17=$T$8),A17,"")&amp;" "&amp;IF(AND(C18=$Q$9,D18=$T$8),A18,"")&amp;" "&amp;IF(AND(C19=$Q$9,D19=$T$8),A19,"")&amp;" "&amp;IF(AND(C20=$Q$9,D20=$T$8),A20,"")&amp;" "&amp;IF(AND(C21=$Q$9,D21=$T$8),A21,"")&amp;" "&amp;IF(AND(C22=$Q$9,D22=$T$8),A22,"")&amp;" "&amp;IF(AND(C23=$Q$9,D23=$T$8),A23,"")&amp;" "&amp;IF(AND(C24=$Q$9,D24=$T$8),A24,"")&amp;" "&amp;IF(AND(C25=$Q$9,D25=$T$8),A25,"")&amp;" "&amp;IF(AND(C26=$Q$9,D26=$T$8),A26,"")&amp;" "&amp;IF(AND(C27=$Q$9,D27=$T$8),A27,"")&amp;" "&amp;IF(AND(C28=$Q$9,D28=$T$8),A28,"")</f>
        <v xml:space="preserve">                   </v>
      </c>
      <c r="L9" s="108" t="str">
        <f>+IF(AND(C9=$Q$9,D9=$U$8),A9,"")&amp;" "&amp;IF(AND(C10=$Q$9,D10=$U$8),A10,"")&amp;" "&amp;IF(AND(C11=$Q$9,D11=$U$8),A11,"")&amp;" "&amp;IF(AND(C12=$Q$9,D12=$U$8),A12,"")&amp;" "&amp;IF(AND(C13=$Q$9,D13=$U$8),A13,"")&amp;" "&amp;IF(AND(C14=$Q$9,D14=$U$8),A14,"")&amp;" "&amp;IF(AND(C15=$Q$9,D15=$U$8),A15,"")&amp;" "&amp;IF(AND(C16=$Q$9,D16=$U$8),A16,"")&amp;" "&amp;IF(AND(C17=$Q$9,D17=$U$8),A17,"")&amp;" "&amp;IF(AND(C18=$Q$9,D18=$U$8),A18,"")&amp;" "&amp;IF(AND(C19=$Q$9,D19=$U$8),A19,"")&amp;" "&amp;IF(AND(C20=$Q$9,D20=$U$8),A20,"")&amp;" "&amp;IF(AND(C21=$Q$9,D21=$U$8),A21,"")&amp;" "&amp;IF(AND(C22=$Q$9,D22=$U$8),A22,"")&amp;" "&amp;IF(AND(C23=$Q$9,D23=$U$8),A23,"")&amp;" "&amp;IF(AND(C24=$Q$9,D24=$U$8),A24,"")&amp;" "&amp;IF(AND(C25=$Q$9,D25=$U$8),A25,"")&amp;" "&amp;IF(AND(C26=$Q$9,D26=$U$8),A26,"")&amp;" "&amp;IF(AND(C27=$Q$9,D27=$U$8),A27,"")&amp;" "&amp;IF(AND(C28=$Q$9,D28=$U$8),A28,"")</f>
        <v xml:space="preserve">          R11    R15     </v>
      </c>
      <c r="M9" s="109" t="str">
        <f>+IF(AND(C9=$Q$9,D9=$V$8),A9,"")&amp;" "&amp;IF(AND(C10=$Q$9,D10=$V$8),A10,"")&amp;" "&amp;IF(AND(C11=$Q$9,D11=$V$8),A11,"")&amp;" "&amp;IF(AND(C12=$Q$9,D12=$V$8),A12,"")&amp;" "&amp;IF(AND(C13=$Q$9,D13=$V$8),A13,"")&amp;" "&amp;IF(AND(C14=$Q$9,D14=$V$8),A14,"")&amp;" "&amp;IF(AND(C15=$Q$9,D15=$V$8),A15,"")&amp;" "&amp;IF(AND(C16=$Q$9,D16=$V$8),A16,"")&amp;" "&amp;IF(AND(C17=$Q$9,D17=$V$8),A17,"")&amp;" "&amp;IF(AND(C18=$Q$9,D18=$V$8),A18,"")&amp;" "&amp;IF(AND(C19=$Q$9,D19=$V$8),A19,"")&amp;" "&amp;IF(AND(C20=$Q$9,D20=$V$8),A20,"")&amp;" "&amp;IF(AND(C21=$Q$9,D21=$V$8),A21,"")&amp;" "&amp;IF(AND(C22=$Q$9,D22=$V$8),A22,"")&amp;" "&amp;IF(AND(C23=$Q$9,D23=$V$8),A23,"")&amp;" "&amp;IF(AND(C24=$Q$9,D24=$V$8),A24,"")&amp;" "&amp;IF(AND(C25=$Q$9,D25=$V$8),A25,"")&amp;" "&amp;IF(AND(C26=$Q$9,D26=$V$8),A26,"")&amp;" "&amp;IF(AND(C27=$Q$9,D27=$V$8),A27,"")&amp;" "&amp;IF(AND(C28=$Q$9,D28=$V$8),A28,"")</f>
        <v xml:space="preserve">                   </v>
      </c>
      <c r="N9" s="107"/>
      <c r="O9" s="428" t="s">
        <v>54</v>
      </c>
      <c r="P9" s="110">
        <v>1</v>
      </c>
      <c r="Q9" s="101" t="s">
        <v>62</v>
      </c>
      <c r="R9" s="108" t="s">
        <v>85</v>
      </c>
      <c r="S9" s="108" t="s">
        <v>85</v>
      </c>
      <c r="T9" s="108" t="s">
        <v>85</v>
      </c>
      <c r="U9" s="108" t="s">
        <v>85</v>
      </c>
      <c r="V9" s="109" t="s">
        <v>84</v>
      </c>
      <c r="Y9" s="91"/>
      <c r="Z9" s="91"/>
      <c r="AA9" s="103"/>
      <c r="AB9" s="103"/>
      <c r="AC9" s="103"/>
      <c r="AD9" s="111"/>
      <c r="AE9" s="111"/>
      <c r="AF9" s="111"/>
      <c r="AG9" s="111"/>
      <c r="AH9" s="111"/>
      <c r="AI9" s="103"/>
      <c r="AJ9" s="103"/>
    </row>
    <row r="10" spans="1:36" ht="30.6" customHeight="1" x14ac:dyDescent="0.25">
      <c r="A10" s="104" t="str">
        <f>'2 CONTEXTO E IDENTIFICACIÓN'!A10</f>
        <v>R2</v>
      </c>
      <c r="B10" s="105" t="str">
        <f>+'2 CONTEXTO E IDENTIFICACIÓN'!F10</f>
        <v xml:space="preserve">LA NO EVALUCION DEL  DESEMPEÑO DEPENDE DEL PROCESO DE TALENTO HUMANO </v>
      </c>
      <c r="C10" s="106" t="str">
        <f>+'3 PROBABIL E IMPACTO INHERENTE'!F10</f>
        <v>Muy Alta</v>
      </c>
      <c r="D10" s="106" t="str">
        <f>+'3 PROBABIL E IMPACTO INHERENTE'!N10</f>
        <v>Menor</v>
      </c>
      <c r="E10" s="105" t="str">
        <f>+IF(C10=$Q$9,IF(D10=$R$8,$R$9,IF(D10=$S$8,$S$9,IF(D10=$T$8,$T$9,IF(D10=$U$8,$U$9,IF(D10=$V$8,$V$9))))),IF(C10=$Q$10,IF(D10=$R$8,$R$10,IF(D10=$S$8,$S$10,IF(D10=$T$8,$T$10,IF(D10=$U$8,$U$10,IF(D10=$V$8,$V$10))))),IF(C10=$Q$11,IF(D10=$R$8,$R$11,IF(D10=$S$8,$S$11,IF(D10=$T$8,$T$11,IF(D10=$U$8,$U$11,IF(D10=$V$8,$V$11))))),IF(C10=$Q$12,IF(D10=$R$8,$R$12,IF(D10=$S$8,$S$12,IF(D10=$T$8,$T$12,IF(D10=$U$8,$U$12,IF(D10=$V$8,$V$12))))),IF(C10=$Q$13,IF(D10=$R$8,$R$13,IF(D10=$S$8,$S$13,IF(D10=$T$8,$T$13,IF(D10=$U$8,$U$13,IF(D10=$V$8,$V$13))))),"")))))</f>
        <v>Alto</v>
      </c>
      <c r="F10" s="107"/>
      <c r="G10" s="430"/>
      <c r="H10" s="98" t="s">
        <v>61</v>
      </c>
      <c r="I10" s="112" t="str">
        <f>+IF(AND(C9=$Q$10,D9=$R$8),A9,"")&amp;" "&amp;IF(AND(C10=$Q$10,D10=$R$8),A10,"")&amp;" "&amp;IF(AND(C11=$Q$10,D11=$R$8),A11,"")&amp;" "&amp;IF(AND(C12=$Q$10,D12=$R$8),A12,"")&amp;" "&amp;IF(AND(C13=$Q$10,D13=$R$8),A13,"")&amp;" "&amp;IF(AND(C14=$Q$10,D14=$R$8),A14,"")&amp;" "&amp;IF(AND(C15=$Q$10,D15=$R$8),A15,"")&amp;" "&amp;IF(AND(C16=$Q$10,D16=$R$8),A16,"")&amp;" "&amp;IF(AND(C17=$Q$10,D17=$R$8),A17,"")&amp;" "&amp;IF(AND(C18=$Q$10,D18=$R$8),A18,"")&amp;" "&amp;IF(AND(C19=$Q$10,D19=$R$8),A19,"")&amp;" "&amp;IF(AND(C20=$Q$10,D20=$R$8),A20,"")&amp;" "&amp;IF(AND(C21=$Q$10,D21=$R$8),A21,"")&amp;" "&amp;IF(AND(C22=$Q$10,D22=$R$8),A22,"")&amp;" "&amp;IF(AND(C23=$Q$10,D23=$R$8),A23,"")&amp;" "&amp;IF(AND(C24=$Q$10,D24=$R$8),A24,"")&amp;" "&amp;IF(AND(C25=$Q$10,D25=$R$8),A25,"")&amp;" "&amp;IF(AND(C26=$Q$10,D26=$R$8),A26,"")&amp;" "&amp;IF(AND(C27=$Q$10,D27=$R$8),A27,"")&amp;" "&amp;IF(AND(C28=$Q$10,D28=$R$8),A28,"")</f>
        <v xml:space="preserve">                   </v>
      </c>
      <c r="J10" s="112" t="str">
        <f>+IF(AND(C9=$Q$10,D9=$S$8),A9,"")&amp;" "&amp;IF(AND(C10=$Q$10,D10=$S$8),A10,"")&amp;" "&amp;IF(AND(C11=$Q$10,D11=$S$8),A11,"")&amp;" "&amp;IF(AND(C12=$Q$10,D12=$S$8),A12,"")&amp;" "&amp;IF(AND(C13=$Q$10,D13=$S$8),A13,"")&amp;" "&amp;IF(AND(C14=$Q$10,D14=$S$8),A14,"")&amp;" "&amp;IF(AND(C15=$Q$10,D15=$S$8),A15,"")&amp;" "&amp;IF(AND(C16=$Q$10,D16=$S$8),A16,"")&amp;" "&amp;IF(AND(C17=$Q$10,D17=$S$8),A17,"")&amp;" "&amp;IF(AND(C18=$Q$10,D18=$S$8),A18,"")&amp;" "&amp;IF(AND(C19=$Q$10,D19=$S$8),A19,"")&amp;" "&amp;IF(AND(C20=$Q$10,D20=$S$8),A20,"")&amp;" "&amp;IF(AND(C21=$Q$10,D21=$S$8),A21,"")&amp;" "&amp;IF(AND(C22=$Q$10,D22=$S$8),A22,"")&amp;" "&amp;IF(AND(C23=$Q$10,D23=$S$8),A23,"")&amp;" "&amp;IF(AND(C24=$Q$10,D24=$S$8),A24,"")&amp;" "&amp;IF(AND(C25=$Q$10,D25=$S$8),A25,"")&amp;" "&amp;IF(AND(C26=$Q$10,D26=$S$8),A26,"")&amp;" "&amp;IF(AND(C27=$Q$10,D27=$S$8),A27,"")&amp;" "&amp;IF(AND(C28=$Q$10,D28=$S$8),A28,"")</f>
        <v xml:space="preserve">                   </v>
      </c>
      <c r="K10" s="108" t="str">
        <f>+IF(AND(C9=$Q$10,D9=$T$8),A9,"")&amp;" "&amp;IF(AND(C10=$Q$10,D10=$T$8),A10,"")&amp;" "&amp;IF(AND(C11=$Q$10,D11=$T$8),A11,"")&amp;" "&amp;IF(AND(C12=$Q$10,D12=$T$8),A12,"")&amp;" "&amp;IF(AND(C13=$Q$10,D13=$T$8),A13,"")&amp;" "&amp;IF(AND(C14=$Q$10,D14=$T$8),A14,"")&amp;" "&amp;IF(AND(C15=$Q$10,D15=$T$8),A15,"")&amp;" "&amp;IF(AND(C16=$Q$10,D16=$T$8),A16,"")&amp;" "&amp;IF(AND(C17=$Q$10,D17=$T$8),A17,"")&amp;" "&amp;IF(AND(C18=$Q$10,D18=$T$8),A18,"")&amp;" "&amp;IF(AND(C19=$Q$10,D19=$T$8),A19,"")&amp;" "&amp;IF(AND(C20=$Q$10,D20=$T$8),A20,"")&amp;" "&amp;IF(AND(C21=$Q$10,D21=$T$8),A21,"")&amp;" "&amp;IF(AND(C22=$Q$10,D22=$T$8),A22,"")&amp;" "&amp;IF(AND(C23=$Q$10,D23=$T$8),A23,"")&amp;" "&amp;IF(AND(C24=$Q$10,D24=$T$8),A24,"")&amp;" "&amp;IF(AND(C25=$Q$10,D25=$T$8),A25,"")&amp;" "&amp;IF(AND(C26=$Q$10,D26=$T$8),A26,"")&amp;" "&amp;IF(AND(C27=$Q$10,D27=$T$8),A27,"")&amp;" "&amp;IF(AND(C28=$Q$10,D28=$T$8),A28,"")</f>
        <v xml:space="preserve">                   </v>
      </c>
      <c r="L10" s="108" t="str">
        <f>+IF(AND(C9=$Q$10,D9=$U$8),A9,"")&amp;" "&amp;IF(AND(C10=$Q$10,D10=$U$8),A10,"")&amp;" "&amp;IF(AND(C11=$Q$10,D11=$U$8),A11,"")&amp;" "&amp;IF(AND(C12=$Q$10,D12=$U$8),A12,"")&amp;" "&amp;IF(AND(C13=$Q$10,D13=$U$8),A13,"")&amp;" "&amp;IF(AND(C14=$Q$10,D14=$U$8),A14,"")&amp;" "&amp;IF(AND(C15=$Q$10,D15=$U$8),A15,"")&amp;" "&amp;IF(AND(C16=$Q$10,D16=$U$8),A16,"")&amp;" "&amp;IF(AND(C17=$Q$10,D17=$U$8),A17,"")&amp;" "&amp;IF(AND(C18=$Q$10,D18=$U$8),A18,"")&amp;" "&amp;IF(AND(C19=$Q$10,D19=$U$8),A19,"")&amp;" "&amp;IF(AND(C20=$Q$10,D20=$U$8),A20,"")&amp;" "&amp;IF(AND(C21=$Q$10,D21=$U$8),A21,"")&amp;" "&amp;IF(AND(C22=$Q$10,D22=$U$8),A22,"")&amp;" "&amp;IF(AND(C23=$Q$10,D23=$U$8),A23,"")&amp;" "&amp;IF(AND(C24=$Q$10,D24=$U$8),A24,"")&amp;" "&amp;IF(AND(C25=$Q$10,D25=$U$8),A25,"")&amp;" "&amp;IF(AND(C26=$Q$10,D26=$U$8),A26,"")&amp;" "&amp;IF(AND(C27=$Q$10,D27=$U$8),A27,"")&amp;" "&amp;IF(AND(C28=$Q$10,D28=$U$8),A28,"")</f>
        <v xml:space="preserve">                   </v>
      </c>
      <c r="M10" s="109" t="str">
        <f>+IF(AND(C9=$Q$10,D9=$V$8),A9,"")&amp;" "&amp;IF(AND(C10=$Q$10,D10=$V$8),A10,"")&amp;" "&amp;IF(AND(C11=$Q$10,D11=$V$8),A11,"")&amp;" "&amp;IF(AND(C12=$Q$10,D12=$V$8),A12,"")&amp;" "&amp;IF(AND(C13=$Q$10,D13=$V$8),A13,"")&amp;" "&amp;IF(AND(C14=$Q$10,D14=$V$8),A14,"")&amp;" "&amp;IF(AND(C15=$Q$10,D15=$V$8),A15,"")&amp;" "&amp;IF(AND(C16=$Q$10,D16=$V$8),A16,"")&amp;" "&amp;IF(AND(C17=$Q$10,D17=$V$8),A17,"")&amp;" "&amp;IF(AND(C18=$Q$10,D18=$V$8),A18,"")&amp;" "&amp;IF(AND(C19=$Q$10,D19=$V$8),A19,"")&amp;" "&amp;IF(AND(C20=$Q$10,D20=$V$8),A20,"")&amp;" "&amp;IF(AND(C21=$Q$10,D21=$V$8),A21,"")&amp;" "&amp;IF(AND(C22=$Q$10,D22=$V$8),A22,"")&amp;" "&amp;IF(AND(C23=$Q$10,D23=$V$8),A23,"")&amp;" "&amp;IF(AND(C24=$Q$10,D24=$V$8),A24,"")&amp;" "&amp;IF(AND(C25=$Q$10,D25=$V$8),A25,"")&amp;" "&amp;IF(AND(C26=$Q$10,D26=$V$8),A26,"")&amp;" "&amp;IF(AND(C27=$Q$10,D27=$V$8),A27,"")&amp;" "&amp;IF(AND(C28=$Q$10,D28=$V$8),A28,"")</f>
        <v xml:space="preserve">                   </v>
      </c>
      <c r="N10" s="107"/>
      <c r="O10" s="428"/>
      <c r="P10" s="110">
        <v>0.8</v>
      </c>
      <c r="Q10" s="101" t="s">
        <v>61</v>
      </c>
      <c r="R10" s="112" t="s">
        <v>5</v>
      </c>
      <c r="S10" s="112" t="s">
        <v>5</v>
      </c>
      <c r="T10" s="108" t="s">
        <v>85</v>
      </c>
      <c r="U10" s="108" t="s">
        <v>85</v>
      </c>
      <c r="V10" s="109" t="s">
        <v>84</v>
      </c>
      <c r="Y10" s="91"/>
      <c r="Z10" s="91"/>
      <c r="AA10" s="103"/>
      <c r="AB10" s="113"/>
      <c r="AC10" s="114"/>
      <c r="AD10" s="111"/>
      <c r="AE10" s="111"/>
      <c r="AF10" s="111"/>
      <c r="AG10" s="111"/>
      <c r="AH10" s="111"/>
      <c r="AI10" s="103"/>
      <c r="AJ10" s="103"/>
    </row>
    <row r="11" spans="1:36" ht="30.6" customHeight="1" x14ac:dyDescent="0.25">
      <c r="A11" s="104" t="str">
        <f>'2 CONTEXTO E IDENTIFICACIÓN'!A11</f>
        <v>R3</v>
      </c>
      <c r="B11" s="105" t="str">
        <f>+'2 CONTEXTO E IDENTIFICACIÓN'!F11</f>
        <v>PORQUE NO SE CUENTA CON UN SISTEMA DE INFORMACION PARA EL PROCESO DE TALENTO HUMANO</v>
      </c>
      <c r="C11" s="106" t="str">
        <f>+'3 PROBABIL E IMPACTO INHERENTE'!F11</f>
        <v>Muy Alta</v>
      </c>
      <c r="D11" s="106" t="str">
        <f>+'3 PROBABIL E IMPACTO INHERENTE'!N11</f>
        <v>Leve</v>
      </c>
      <c r="E11" s="105" t="str">
        <f>+IF(C11=$Q$9,IF(D11=$R$8,$R$9,IF(D11=$S$8,$S$9,IF(D11=$T$8,$T$9,IF(D11=$U$8,$U$9,IF(D11=$V$8,$V$9))))),IF(C11=$Q$10,IF(D11=$R$8,$R$10,IF(D11=$S$8,$S$10,IF(D11=$T$8,$T$10,IF(D11=$U$8,$U$10,IF(D11=$V$8,$V$10))))),IF(C11=$Q$11,IF(D11=$R$8,$R$11,IF(D11=$S$8,$S$11,IF(D11=$T$8,$T$11,IF(D11=$U$8,$U$11,IF(D11=$V$8,$V$11))))),IF(C11=$Q$12,IF(D11=$R$8,$R$12,IF(D11=$S$8,$S$12,IF(D11=$T$8,$T$12,IF(D11=$U$8,$U$12,IF(D11=$V$8,$V$12))))),IF(C11=$Q$13,IF(D11=$R$8,$R$13,IF(D11=$S$8,$S$13,IF(D11=$T$8,$T$13,IF(D11=$U$8,$U$13,IF(D11=$V$8,$V$13))))),"")))))</f>
        <v>Alto</v>
      </c>
      <c r="F11" s="107"/>
      <c r="G11" s="430"/>
      <c r="H11" s="98" t="s">
        <v>59</v>
      </c>
      <c r="I11" s="112" t="str">
        <f>+IF(AND(C9=$Q$11,D9=$R$8),A9,"")&amp;" "&amp;IF(AND(C10=$Q$11,D10=$R$8),A10,"")&amp;" "&amp;IF(AND(C11=$Q$11,D11=$R$8),A11,"")&amp;" "&amp;IF(AND(C12=$Q$11,D12=$R$8),A12,"")&amp;" "&amp;IF(AND(C13=$Q$11,D13=$R$8),A13,"")&amp;" "&amp;IF(AND(C14=$Q$11,D14=$R$8),A14,"")&amp;" "&amp;IF(AND(C15=$Q$11,D15=$R$8),A15,"")&amp;" "&amp;IF(AND(C16=$Q$11,D16=$R$8),A16,"")&amp;" "&amp;IF(AND(C17=$Q$11,D17=$R$8),A17,"")&amp;" "&amp;IF(AND(C18=$Q$11,D18=$R$8),A18,"")&amp;" "&amp;IF(AND(C19=$Q$11,D19=$R$8),A19,"")&amp;" "&amp;IF(AND(C20=$Q$11,D20=$R$8),A20,"")&amp;" "&amp;IF(AND(C21=$Q$11,D21=$R$8),A21,"")&amp;" "&amp;IF(AND(C22=$Q$11,D22=$R$8),A22,"")&amp;" "&amp;IF(AND(C23=$Q$11,D23=$R$8),A23,"")&amp;" "&amp;IF(AND(C24=$Q$11,D24=$R$8),A24,"")&amp;" "&amp;IF(AND(C25=$Q$11,D25=$R$8),A25,"")&amp;" "&amp;IF(AND(C26=$Q$11,D26=$R$8),A26,"")&amp;" "&amp;IF(AND(C27=$Q$11,D27=$R$8),A27,"")&amp;" "&amp;IF(AND(C28=$Q$11,D28=$R$8),A28,"")</f>
        <v xml:space="preserve">                   </v>
      </c>
      <c r="J11" s="112" t="str">
        <f>+IF(AND(C9=$Q$11,D9=$S$8),A9,"")&amp;" "&amp;IF(AND(C10=$Q$11,D10=$S$8),A10,"")&amp;" "&amp;IF(AND(C11=$Q$11,D11=$S$8),A11,"")&amp;" "&amp;IF(AND(C12=$Q$11,D12=$S$8),A12,"")&amp;" "&amp;IF(AND(C13=$Q$11,D13=$S$8),A13,"")&amp;" "&amp;IF(AND(C14=$Q$11,D14=$S$8),A14,"")&amp;" "&amp;IF(AND(C15=$Q$11,D15=$S$8),A15,"")&amp;" "&amp;IF(AND(C16=$Q$11,D16=$S$8),A16,"")&amp;" "&amp;IF(AND(C17=$Q$11,D17=$S$8),A17,"")&amp;" "&amp;IF(AND(C18=$Q$11,D18=$S$8),A18,"")&amp;" "&amp;IF(AND(C19=$Q$11,D19=$S$8),A19,"")&amp;" "&amp;IF(AND(C20=$Q$11,D20=$S$8),A20,"")&amp;" "&amp;IF(AND(C21=$Q$11,D21=$S$8),A21,"")&amp;" "&amp;IF(AND(C22=$Q$11,D22=$S$8),A22,"")&amp;" "&amp;IF(AND(C23=$Q$11,D23=$S$8),A23,"")&amp;" "&amp;IF(AND(C24=$Q$11,D24=$S$8),A24,"")&amp;" "&amp;IF(AND(C25=$Q$11,D25=$S$8),A25,"")&amp;" "&amp;IF(AND(C26=$Q$11,D26=$S$8),A26,"")&amp;" "&amp;IF(AND(C27=$Q$11,D27=$S$8),A27,"")&amp;" "&amp;IF(AND(C28=$Q$11,D28=$S$8),A28,"")</f>
        <v xml:space="preserve">                   </v>
      </c>
      <c r="K11" s="112" t="str">
        <f>+IF(AND(C9=$Q$11,D9=$T$8),A9,"")&amp;" "&amp;IF(AND(C10=$Q$11,D10=$T$8),A10,"")&amp;" "&amp;IF(AND(C11=$Q$11,D11=$T$8),A11,"")&amp;" "&amp;IF(AND(C12=$Q$11,D12=$T$8),A12,"")&amp;" "&amp;IF(AND(C13=$Q$11,D13=$T$8),A13,"")&amp;" "&amp;IF(AND(C14=$Q$11,D14=$T$8),A14,"")&amp;" "&amp;IF(AND(C15=$Q$11,D15=$T$8),A15,"")&amp;" "&amp;IF(AND(C16=$Q$11,D16=$T$8),A16,"")&amp;" "&amp;IF(AND(C17=$Q$11,D17=$T$8),A17,"")&amp;" "&amp;IF(AND(C18=$Q$11,D18=$T$8),A18,"")&amp;" "&amp;IF(AND(C19=$Q$11,D19=$T$8),A19,"")&amp;" "&amp;IF(AND(C20=$Q$11,D20=$T$8),A20,"")&amp;" "&amp;IF(AND(C21=$Q$11,D21=$T$8),A21,"")&amp;" "&amp;IF(AND(C22=$Q$11,D22=$T$8),A22,"")&amp;" "&amp;IF(AND(C23=$Q$11,D23=$T$8),A23,"")&amp;" "&amp;IF(AND(C24=$Q$11,D24=$T$8),A24,"")&amp;" "&amp;IF(AND(C25=$Q$11,D25=$T$8),A25,"")&amp;" "&amp;IF(AND(C26=$Q$11,D26=$T$8),A26,"")&amp;" "&amp;IF(AND(C27=$Q$11,D27=$T$8),A27,"")&amp;" "&amp;IF(AND(C28=$Q$11,D28=$T$8),A28,"")</f>
        <v xml:space="preserve">                   </v>
      </c>
      <c r="L11" s="108" t="str">
        <f>+IF(AND(C9=$Q$11,D9=$U$8),A9,"")&amp;" "&amp;IF(AND(C10=$Q$11,D10=$U$8),A10,"")&amp;" "&amp;IF(AND(C11=$Q$11,D11=$U$8),A11,"")&amp;" "&amp;IF(AND(C12=$Q$11,D12=$U$8),A12,"")&amp;" "&amp;IF(AND(C13=$Q$11,D13=$U$8),A13,"")&amp;" "&amp;IF(AND(C14=$Q$11,D14=$U$8),A14,"")&amp;" "&amp;IF(AND(C15=$Q$11,D15=$U$8),A15,"")&amp;" "&amp;IF(AND(C16=$Q$11,D16=$U$8),A16,"")&amp;" "&amp;IF(AND(C17=$Q$11,D17=$U$8),A17,"")&amp;" "&amp;IF(AND(C18=$Q$11,D18=$U$8),A18,"")&amp;" "&amp;IF(AND(C19=$Q$11,D19=$U$8),A19,"")&amp;" "&amp;IF(AND(C20=$Q$11,D20=$U$8),A20,"")&amp;" "&amp;IF(AND(C21=$Q$11,D21=$U$8),A21,"")&amp;" "&amp;IF(AND(C22=$Q$11,D22=$U$8),A22,"")&amp;" "&amp;IF(AND(C23=$Q$11,D23=$U$8),A23,"")&amp;" "&amp;IF(AND(C24=$Q$11,D24=$U$8),A24,"")&amp;" "&amp;IF(AND(C25=$Q$11,D25=$U$8),A25,"")&amp;" "&amp;IF(AND(C26=$Q$11,D26=$U$8),A26,"")&amp;" "&amp;IF(AND(C27=$Q$11,D27=$U$8),A27,"")&amp;" "&amp;IF(AND(C28=$Q$11,D28=$U$8),A28,"")</f>
        <v xml:space="preserve">                   </v>
      </c>
      <c r="M11" s="109" t="str">
        <f>+IF(AND(C9=$Q$11,D9=$V$8),A9,"")&amp;" "&amp;IF(AND(C10=$Q$11,D10=$V$8),A10,"")&amp;" "&amp;IF(AND(C11=$Q$11,D11=$V$8),A11,"")&amp;" "&amp;IF(AND(C12=$Q$11,D12=$V$8),A12,"")&amp;" "&amp;IF(AND(C13=$Q$11,D13=$V$8),A13,"")&amp;" "&amp;IF(AND(C14=$Q$11,D14=$V$8),A14,"")&amp;" "&amp;IF(AND(C15=$Q$11,D15=$V$8),A15,"")&amp;" "&amp;IF(AND(C16=$Q$11,D16=$V$8),A16,"")&amp;" "&amp;IF(AND(C17=$Q$11,D17=$V$8),A17,"")&amp;" "&amp;IF(AND(C18=$Q$11,D18=$V$8),A18,"")&amp;" "&amp;IF(AND(C19=$Q$11,D19=$V$8),A19,"")&amp;" "&amp;IF(AND(C20=$Q$11,D20=$V$8),A20,"")&amp;" "&amp;IF(AND(C21=$Q$11,D21=$V$8),A21,"")&amp;" "&amp;IF(AND(C22=$Q$11,D22=$V$8),A22,"")&amp;" "&amp;IF(AND(C23=$Q$11,D23=$V$8),A23,"")&amp;" "&amp;IF(AND(C24=$Q$11,D24=$V$8),A24,"")&amp;" "&amp;IF(AND(C25=$Q$11,D25=$V$8),A25,"")&amp;" "&amp;IF(AND(C26=$Q$11,D26=$V$8),A26,"")&amp;" "&amp;IF(AND(C27=$Q$11,D27=$V$8),A27,"")&amp;" "&amp;IF(AND(C28=$Q$11,D28=$V$8),A28,"")</f>
        <v xml:space="preserve">                   </v>
      </c>
      <c r="N11" s="107"/>
      <c r="O11" s="428"/>
      <c r="P11" s="110">
        <v>0.6</v>
      </c>
      <c r="Q11" s="101" t="s">
        <v>59</v>
      </c>
      <c r="R11" s="112" t="s">
        <v>5</v>
      </c>
      <c r="S11" s="112" t="s">
        <v>5</v>
      </c>
      <c r="T11" s="112" t="s">
        <v>5</v>
      </c>
      <c r="U11" s="108" t="s">
        <v>85</v>
      </c>
      <c r="V11" s="109" t="s">
        <v>84</v>
      </c>
      <c r="Y11" s="91"/>
      <c r="Z11" s="91"/>
      <c r="AA11" s="103"/>
      <c r="AB11" s="113"/>
      <c r="AC11" s="114"/>
      <c r="AD11" s="111"/>
      <c r="AE11" s="111"/>
      <c r="AF11" s="111"/>
      <c r="AG11" s="111"/>
      <c r="AH11" s="115"/>
      <c r="AI11" s="103"/>
      <c r="AJ11" s="103"/>
    </row>
    <row r="12" spans="1:36" ht="30.6" customHeight="1" x14ac:dyDescent="0.25">
      <c r="A12" s="104" t="str">
        <f>'2 CONTEXTO E IDENTIFICACIÓN'!A12</f>
        <v>R4</v>
      </c>
      <c r="B12" s="105" t="str">
        <f>+'2 CONTEXTO E IDENTIFICACIÓN'!F12</f>
        <v>PORQUE NO SE CUENTA CON UN SISTEMA DE INFORMACION PARA EL PROCESO DE TALENTO HUMANO</v>
      </c>
      <c r="C12" s="106" t="str">
        <f>+'3 PROBABIL E IMPACTO INHERENTE'!F12</f>
        <v>Muy Alta</v>
      </c>
      <c r="D12" s="106" t="str">
        <f>+'3 PROBABIL E IMPACTO INHERENTE'!N12</f>
        <v>Leve</v>
      </c>
      <c r="E12" s="105" t="str">
        <f t="shared" ref="E12:E28" si="0">+IF(C12=$Q$9,IF(D12=$R$8,$R$9,IF(D12=$S$8,$S$9,IF(D12=$T$8,$T$9,IF(D12=$U$8,$U$9,IF(D12=$V$8,$V$9))))),IF(C12=$Q$10,IF(D12=$R$8,$R$10,IF(D12=$S$8,$S$10,IF(D12=$T$8,$T$10,IF(D12=$U$8,$U$10,IF(D12=$V$8,$V$10))))),IF(C12=$Q$11,IF(D12=$R$8,$R$11,IF(D12=$S$8,$S$11,IF(D12=$T$8,$T$11,IF(D12=$U$8,$U$11,IF(D12=$V$8,$V$11))))),IF(C12=$Q$12,IF(D12=$R$8,$R$12,IF(D12=$S$8,$S$12,IF(D12=$T$8,$T$12,IF(D12=$U$8,$U$12,IF(D12=$V$8,$V$12))))),IF(C12=$Q$13,IF(D12=$R$8,$R$13,IF(D12=$S$8,$S$13,IF(D12=$T$8,$T$13,IF(D12=$U$8,$U$13,IF(D12=$V$8,$V$13))))),"")))))</f>
        <v>Alto</v>
      </c>
      <c r="F12" s="107"/>
      <c r="G12" s="430"/>
      <c r="H12" s="98" t="s">
        <v>57</v>
      </c>
      <c r="I12" s="116" t="str">
        <f>+IF(AND(C9=$Q$12,D9=$R$8),A9,"")&amp;" "&amp;IF(AND(C10=$Q$12,D10=$R$8),A10,"")&amp;" "&amp;IF(AND(C11=$Q$12,D11=$R$8),A11,"")&amp;" "&amp;IF(AND(C12=$Q$12,D12=$R$8),A12,"")&amp;" "&amp;IF(AND(C13=$Q$12,D13=$R$8),A13,"")&amp;" "&amp;IF(AND(C14=$Q$12,D14=$R$8),A14,"")&amp;" "&amp;IF(AND(C15=$Q$12,D15=$R$8),A15,"")&amp;" "&amp;IF(AND(C16=$Q$12,D16=$R$8),A16,"")&amp;" "&amp;IF(AND(C17=$Q$12,D17=$R$8),A17,"")&amp;" "&amp;IF(AND(C18=$Q$12,D18=$R$8),A18,"")&amp;" "&amp;IF(AND(C19=$Q$12,D19=$R$8),A19,"")&amp;" "&amp;IF(AND(C20=$Q$12,D20=$R$8),A20,"")&amp;" "&amp;IF(AND(C21=$Q$12,D21=$R$8),A21,"")&amp;" "&amp;IF(AND(C22=$Q$12,D22=$R$8),A22,"")&amp;" "&amp;IF(AND(C23=$Q$12,D23=$R$8),A23,"")&amp;" "&amp;IF(AND(C24=$Q$12,D24=$R$8),A24,"")&amp;" "&amp;IF(AND(C25=$Q$12,D25=$R$8),A25,"")&amp;" "&amp;IF(AND(C26=$Q$12,D26=$R$8),A26,"")&amp;" "&amp;IF(AND(C27=$Q$12,D27=$R$8),A27,"")&amp;" "&amp;IF(AND(C28=$Q$12,D28=$R$8),A28,"")</f>
        <v xml:space="preserve">                   </v>
      </c>
      <c r="J12" s="112" t="str">
        <f>+IF(AND(C9=$Q$12,D9=$S$8),A9,"")&amp;" "&amp;IF(AND(C10=$Q$12,D10=$S$8),A10,"")&amp;" "&amp;IF(AND(C11=$Q$12,D11=$S$8),A11,"")&amp;" "&amp;IF(AND(C12=$Q$12,D12=$S$8),A12,"")&amp;" "&amp;IF(AND(C13=$Q$12,D13=$S$8),A13,"")&amp;" "&amp;IF(AND(C14=$Q$12,D14=$S$8),A14,"")&amp;" "&amp;IF(AND(C15=$Q$12,D15=$S$8),A15,"")&amp;" "&amp;IF(AND(C16=$Q$12,D16=$S$8),A16,"")&amp;" "&amp;IF(AND(C17=$Q$12,D17=$S$8),A17,"")&amp;" "&amp;IF(AND(C18=$Q$12,D18=$S$8),A18,"")&amp;" "&amp;IF(AND(C19=$Q$12,D19=$S$8),A19,"")&amp;" "&amp;IF(AND(C20=$Q$12,D20=$S$8),A20,"")&amp;" "&amp;IF(AND(C21=$Q$12,D21=$S$8),A21,"")&amp;" "&amp;IF(AND(C22=$Q$12,D22=$S$8),A22,"")&amp;" "&amp;IF(AND(C23=$Q$12,D23=$S$8),A23,"")&amp;" "&amp;IF(AND(C24=$Q$12,D24=$S$8),A24,"")&amp;" "&amp;IF(AND(C25=$Q$12,D25=$S$8),A25,"")&amp;" "&amp;IF(AND(C26=$Q$12,D26=$S$8),A26,"")&amp;" "&amp;IF(AND(C27=$Q$12,D27=$S$8),A27,"")&amp;" "&amp;IF(AND(C28=$Q$12,D28=$S$8),A28,"")</f>
        <v xml:space="preserve">                   </v>
      </c>
      <c r="K12" s="112" t="str">
        <f>+IF(AND(C9=$Q$12,D9=$T$8),A9,"")&amp;" "&amp;IF(AND(C10=$Q$12,D10=$T$8),A10,"")&amp;" "&amp;IF(AND(C11=$Q$12,D11=$T$8),A11,"")&amp;" "&amp;IF(AND(C12=$Q$12,D12=$T$8),A12,"")&amp;" "&amp;IF(AND(C13=$Q$12,D13=$T$8),A13,"")&amp;" "&amp;IF(AND(C14=$Q$12,D14=$T$8),A14,"")&amp;" "&amp;IF(AND(C15=$Q$12,D15=$T$8),A15,"")&amp;" "&amp;IF(AND(C16=$Q$12,D16=$T$8),A16,"")&amp;" "&amp;IF(AND(C17=$Q$12,D17=$T$8),A17,"")&amp;" "&amp;IF(AND(C18=$Q$12,D18=$T$8),A18,"")&amp;" "&amp;IF(AND(C19=$Q$12,D19=$T$8),A19,"")&amp;" "&amp;IF(AND(C20=$Q$12,D20=$T$8),A20,"")&amp;" "&amp;IF(AND(C21=$Q$12,D21=$T$8),A21,"")&amp;" "&amp;IF(AND(C22=$Q$12,D22=$T$8),A22,"")&amp;" "&amp;IF(AND(C23=$Q$12,D23=$T$8),A23,"")&amp;" "&amp;IF(AND(C24=$Q$12,D24=$T$8),A24,"")&amp;" "&amp;IF(AND(C25=$Q$12,D25=$T$8),A25,"")&amp;" "&amp;IF(AND(C26=$Q$12,D26=$T$8),A26,"")&amp;" "&amp;IF(AND(C27=$Q$12,D27=$T$8),A27,"")&amp;" "&amp;IF(AND(C28=$Q$12,D28=$T$8),A28,"")</f>
        <v xml:space="preserve">                   </v>
      </c>
      <c r="L12" s="108" t="str">
        <f>+IF(AND(C9=$Q$12,D9=$U$8),A9,"")&amp;" "&amp;IF(AND(C10=$Q$12,D10=$U$8),A10,"")&amp;" "&amp;IF(AND(C11=$Q$12,D11=$U$8),A11,"")&amp;" "&amp;IF(AND(C12=$Q$12,D12=$U$8),A12,"")&amp;" "&amp;IF(AND(C13=$Q$12,D13=$U$8),A13,"")&amp;" "&amp;IF(AND(C14=$Q$12,D14=$U$8),A14,"")&amp;" "&amp;IF(AND(C15=$Q$12,D15=$U$8),A15,"")&amp;" "&amp;IF(AND(C16=$Q$12,D16=$U$8),A16,"")&amp;" "&amp;IF(AND(C17=$Q$12,D17=$U$8),A17,"")&amp;" "&amp;IF(AND(C18=$Q$12,D18=$U$8),A18,"")&amp;" "&amp;IF(AND(C19=$Q$12,D19=$U$8),A19,"")&amp;" "&amp;IF(AND(C20=$Q$12,D20=$U$8),A20,"")&amp;" "&amp;IF(AND(C21=$Q$12,D21=$U$8),A21,"")&amp;" "&amp;IF(AND(C22=$Q$12,D22=$U$8),A22,"")&amp;" "&amp;IF(AND(C23=$Q$12,D23=$U$8),A23,"")&amp;" "&amp;IF(AND(C24=$Q$12,D24=$U$8),A24,"")&amp;" "&amp;IF(AND(C25=$Q$12,D25=$U$8),A25,"")&amp;" "&amp;IF(AND(C26=$Q$12,D26=$U$8),A26,"")&amp;" "&amp;IF(AND(C27=$Q$12,D27=$U$8),A27,"")&amp;" "&amp;IF(AND(C28=$Q$12,D28=$U$8),A28,"")</f>
        <v xml:space="preserve">                   </v>
      </c>
      <c r="M12" s="109" t="str">
        <f>+IF(AND(C9=$Q$12,D9=$V$8),A9,"")&amp;" "&amp;IF(AND(C10=$Q$12,D10=$V$8),A10,"")&amp;" "&amp;IF(AND(C11=$Q$12,D11=$V$8),A11,"")&amp;" "&amp;IF(AND(C12=$Q$12,D12=$V$8),A12,"")&amp;" "&amp;IF(AND(C13=$Q$12,D13=$V$8),A13,"")&amp;" "&amp;IF(AND(C14=$Q$12,D14=$V$8),A14,"")&amp;" "&amp;IF(AND(C15=$Q$12,D15=$V$8),A15,"")&amp;" "&amp;IF(AND(C16=$Q$12,D16=$V$8),A16,"")&amp;" "&amp;IF(AND(C17=$Q$12,D17=$V$8),A17,"")&amp;" "&amp;IF(AND(C18=$Q$12,D18=$V$8),A18,"")&amp;" "&amp;IF(AND(C19=$Q$12,D19=$V$8),A19,"")&amp;" "&amp;IF(AND(C20=$Q$12,D20=$V$8),A20,"")&amp;" "&amp;IF(AND(C21=$Q$12,D21=$V$8),A21,"")&amp;" "&amp;IF(AND(C22=$Q$12,D22=$V$8),A22,"")&amp;" "&amp;IF(AND(C23=$Q$12,D23=$V$8),A23,"")&amp;" "&amp;IF(AND(C24=$Q$12,D24=$V$8),A24,"")&amp;" "&amp;IF(AND(C25=$Q$12,D25=$V$8),A25,"")&amp;" "&amp;IF(AND(C26=$Q$12,D26=$V$8),A26,"")&amp;" "&amp;IF(AND(C27=$Q$12,D27=$V$8),A27,"")&amp;" "&amp;IF(AND(C28=$Q$12,D28=$V$8),A28,"")</f>
        <v xml:space="preserve">                   </v>
      </c>
      <c r="N12" s="107"/>
      <c r="O12" s="428"/>
      <c r="P12" s="110">
        <v>0.4</v>
      </c>
      <c r="Q12" s="101" t="s">
        <v>57</v>
      </c>
      <c r="R12" s="116" t="s">
        <v>86</v>
      </c>
      <c r="S12" s="112" t="s">
        <v>5</v>
      </c>
      <c r="T12" s="112" t="s">
        <v>5</v>
      </c>
      <c r="U12" s="108" t="s">
        <v>85</v>
      </c>
      <c r="V12" s="109" t="s">
        <v>84</v>
      </c>
      <c r="Y12" s="91"/>
      <c r="Z12" s="91"/>
      <c r="AA12" s="103"/>
      <c r="AB12" s="113"/>
      <c r="AC12" s="114"/>
      <c r="AD12" s="111"/>
      <c r="AE12" s="111"/>
      <c r="AF12" s="111"/>
      <c r="AG12" s="115"/>
      <c r="AH12" s="111"/>
      <c r="AI12" s="103"/>
      <c r="AJ12" s="103"/>
    </row>
    <row r="13" spans="1:36" ht="30.6" customHeight="1" thickBot="1" x14ac:dyDescent="0.3">
      <c r="A13" s="104" t="str">
        <f>'2 CONTEXTO E IDENTIFICACIÓN'!A13</f>
        <v>R5</v>
      </c>
      <c r="B13" s="105" t="str">
        <f>+'2 CONTEXTO E IDENTIFICACIÓN'!F13</f>
        <v>Posibilidad de pérdida reputacional Debilidad en la implementación de la cultura organizacional, lo cual se veria reflejado en una mala prestación del servicio. bajo sentido de pertenencia, o incumplimiento o desvíos de los objetivos y metas institucionales. PORQUE NO SE CUENTA CON UN SISTEMA DE INFORMACION PARA EL PROCESO DE TALENTO HUMANO</v>
      </c>
      <c r="C13" s="106" t="str">
        <f>+'3 PROBABIL E IMPACTO INHERENTE'!F13</f>
        <v>Muy Alta</v>
      </c>
      <c r="D13" s="106" t="str">
        <f>+'3 PROBABIL E IMPACTO INHERENTE'!N13</f>
        <v>Leve</v>
      </c>
      <c r="E13" s="105" t="str">
        <f t="shared" si="0"/>
        <v>Alto</v>
      </c>
      <c r="F13" s="107"/>
      <c r="G13" s="431"/>
      <c r="H13" s="117" t="s">
        <v>55</v>
      </c>
      <c r="I13" s="118" t="str">
        <f>+IF(AND(C9=$Q$13,D9=$R$8),A9,"")&amp;" "&amp;IF(AND(C10=$Q$13,D10=$R$8),A10,"")&amp;" "&amp;IF(AND(C11=$Q$13,D11=$R$8),A11,"")&amp;" "&amp;IF(AND(C12=$Q$13,D12=$R$8),A12,"")&amp;" "&amp;IF(AND(C13=$Q$13,D13=$R$8),A13,"")&amp;" "&amp;IF(AND(C14=$Q$13,D14=$R$8),A14,"")&amp;" "&amp;IF(AND(C15=$Q$13,D15=$R$8),A15,"")&amp;" "&amp;IF(AND(C16=$Q$13,D16=$R$8),A16,"")&amp;" "&amp;IF(AND(C17=$Q$13,D17=$R$8),A17,"")&amp;" "&amp;IF(AND(C18=$Q$13,D18=$R$8),A18,"")&amp;" "&amp;IF(AND(C19=$Q$13,D19=$R$8),A19,"")&amp;" "&amp;IF(AND(C20=$Q$13,D20=$R$8),A20,"")&amp;" "&amp;IF(AND(C21=$Q$13,D21=$R$8),A21,"")&amp;" "&amp;IF(AND(C22=$Q$13,D22=$R$8),A22,"")&amp;" "&amp;IF(AND(C23=$Q$13,D23=$R$8),A23,"")&amp;" "&amp;IF(AND(C24=$Q$13,D24=$R$8),A24,"")&amp;" "&amp;IF(AND(C25=$Q$13,D25=$R$8),A25,"")&amp;" "&amp;IF(AND(C26=$Q$13,D26=$R$8),A26,"")&amp;" "&amp;IF(AND(C27=$Q$13,D27=$R$8),A27,"")&amp;" "&amp;IF(AND(C28=$Q$13,D28=$R$8),A28,"")</f>
        <v xml:space="preserve">                   </v>
      </c>
      <c r="J13" s="118" t="str">
        <f>+IF(AND(C9=$Q$13,D9=$S$8),A9,"")&amp;" "&amp;IF(AND(C10=$Q$13,D10=$S$8),A10,"")&amp;" "&amp;IF(AND(C11=$Q$13,D11=$S$8),A11,"")&amp;" "&amp;IF(AND(C12=$Q$13,D12=$S$8),A12,"")&amp;" "&amp;IF(AND(C13=$Q$13,D13=$S$8),A13,"")&amp;" "&amp;IF(AND(C14=$Q$13,D14=$S$8),A14,"")&amp;" "&amp;IF(AND(C15=$Q$13,D15=$S$8),A15,"")&amp;" "&amp;IF(AND(C16=$Q$13,D16=$S$8),A16,"")&amp;" "&amp;IF(AND(C17=$Q$13,D17=$S$8),A17,"")&amp;" "&amp;IF(AND(C18=$Q$13,D18=$S$8),A18,"")&amp;" "&amp;IF(AND(C19=$Q$13,D19=$S$8),A19,"")&amp;" "&amp;IF(AND(C20=$Q$13,D20=$S$8),A20,"")&amp;" "&amp;IF(AND(C21=$Q$13,D21=$S$8),A21,"")&amp;" "&amp;IF(AND(C22=$Q$13,D22=$S$8),A22,"")&amp;" "&amp;IF(AND(C23=$Q$13,D23=$S$8),A23,"")&amp;" "&amp;IF(AND(C24=$Q$13,D24=$S$8),A24,"")&amp;" "&amp;IF(AND(C25=$Q$13,D25=$S$8),A25,"")&amp;" "&amp;IF(AND(C26=$Q$13,D26=$S$8),A26,"")&amp;" "&amp;IF(AND(C27=$Q$13,D27=$S$8),A27,"")&amp;" "&amp;IF(AND(C28=$Q$13,D28=$S$8),A28,"")</f>
        <v xml:space="preserve">                   </v>
      </c>
      <c r="K13" s="119" t="str">
        <f>+IF(AND(C9=$Q$13,D9=$T$8),A9,"")&amp;" "&amp;IF(AND(C10=$Q$13,D10=$T$8),A10,"")&amp;" "&amp;IF(AND(C11=$Q$13,D11=$T$8),A11,"")&amp;" "&amp;IF(AND(C12=$Q$13,D12=$T$8),A12,"")&amp;" "&amp;IF(AND(C13=$Q$13,D13=$T$8),A13,"")&amp;" "&amp;IF(AND(C14=$Q$13,D14=$T$8),A14,"")&amp;" "&amp;IF(AND(C15=$Q$13,D15=$T$8),A15,"")&amp;" "&amp;IF(AND(C16=$Q$13,D16=$T$8),A16,"")&amp;" "&amp;IF(AND(C17=$Q$13,D17=$T$8),A17,"")&amp;" "&amp;IF(AND(C18=$Q$13,D18=$T$8),A18,"")&amp;" "&amp;IF(AND(C19=$Q$13,D19=$T$8),A19,"")&amp;" "&amp;IF(AND(C20=$Q$13,D20=$T$8),A20,"")&amp;" "&amp;IF(AND(C21=$Q$13,D21=$T$8),A21,"")&amp;" "&amp;IF(AND(C22=$Q$13,D22=$T$8),A22,"")&amp;" "&amp;IF(AND(C23=$Q$13,D23=$T$8),A23,"")&amp;" "&amp;IF(AND(C24=$Q$13,D24=$T$8),A24,"")&amp;" "&amp;IF(AND(C25=$Q$13,D25=$T$8),A25,"")&amp;" "&amp;IF(AND(C26=$Q$13,D26=$T$8),A26,"")&amp;" "&amp;IF(AND(C27=$Q$13,D27=$T$8),A27,"")&amp;" "&amp;IF(AND(C28=$Q$13,D28=$T$8),A28,"")</f>
        <v xml:space="preserve">                   </v>
      </c>
      <c r="L13" s="120" t="str">
        <f>+IF(AND(C9=$Q$13,D9=$U$8),A9,"")&amp;" "&amp;IF(AND(C10=$Q$13,D10=$U$8),A10,"")&amp;" "&amp;IF(AND(C11=$Q$13,D11=$U$8),A11,"")&amp;" "&amp;IF(AND(C12=$Q$13,D12=$U$8),A12,"")&amp;" "&amp;IF(AND(C13=$Q$13,D13=$U$8),A13,"")&amp;" "&amp;IF(AND(C14=$Q$13,D14=$U$8),A14,"")&amp;" "&amp;IF(AND(C15=$Q$13,D15=$U$8),A15,"")&amp;" "&amp;IF(AND(C16=$Q$13,D16=$U$8),A16,"")&amp;" "&amp;IF(AND(C17=$Q$13,D17=$U$8),A17,"")&amp;" "&amp;IF(AND(C18=$Q$13,D18=$U$8),A18,"")&amp;" "&amp;IF(AND(C19=$Q$13,D19=$U$8),A19,"")&amp;" "&amp;IF(AND(C20=$Q$13,D20=$U$8),A20,"")&amp;" "&amp;IF(AND(C21=$Q$13,D21=$U$8),A21,"")&amp;" "&amp;IF(AND(C22=$Q$13,D22=$U$8),A22,"")&amp;" "&amp;IF(AND(C23=$Q$13,D23=$U$8),A23,"")&amp;" "&amp;IF(AND(C24=$Q$13,D24=$U$8),A24,"")&amp;" "&amp;IF(AND(C25=$Q$13,D25=$U$8),A25,"")&amp;" "&amp;IF(AND(C26=$Q$13,D26=$U$8),A26,"")&amp;" "&amp;IF(AND(C27=$Q$13,D27=$U$8),A27,"")&amp;" "&amp;IF(AND(C28=$Q$13,D28=$U$8),A28,"")</f>
        <v xml:space="preserve">                   </v>
      </c>
      <c r="M13" s="121" t="str">
        <f>+IF(AND(C9=$Q$13,D9=$V$8),A9,"")&amp;" "&amp;IF(AND(C10=$Q$13,D10=$V$8),A10,"")&amp;" "&amp;IF(AND(C11=$Q$13,D11=$V$8),A11,"")&amp;" "&amp;IF(AND(C12=$Q$13,D12=$V$8),A12,"")&amp;" "&amp;IF(AND(C13=$Q$13,D13=$V$8),A13,"")&amp;" "&amp;IF(AND(C14=$Q$13,D14=$V$8),A14,"")&amp;" "&amp;IF(AND(C15=$Q$13,D15=$V$8),A15,"")&amp;" "&amp;IF(AND(C16=$Q$13,D16=$V$8),A16,"")&amp;" "&amp;IF(AND(C17=$Q$13,D17=$V$8),A17,"")&amp;" "&amp;IF(AND(C18=$Q$13,D18=$V$8),A18,"")&amp;" "&amp;IF(AND(C19=$Q$13,D19=$V$8),A19,"")&amp;" "&amp;IF(AND(C20=$Q$13,D20=$V$8),A20,"")&amp;" "&amp;IF(AND(C21=$Q$13,D21=$V$8),A21,"")&amp;" "&amp;IF(AND(C22=$Q$13,D22=$V$8),A22,"")&amp;" "&amp;IF(AND(C23=$Q$13,D23=$V$8),A23,"")&amp;" "&amp;IF(AND(C24=$Q$13,D24=$V$8),A24,"")&amp;" "&amp;IF(AND(C25=$Q$13,D25=$V$8),A25,"")&amp;" "&amp;IF(AND(C26=$Q$13,D26=$V$8),A26,"")&amp;" "&amp;IF(AND(C27=$Q$13,D27=$V$8),A27,"")&amp;" "&amp;IF(AND(C28=$Q$13,D28=$V$8),A28,"")</f>
        <v xml:space="preserve">                   </v>
      </c>
      <c r="N13" s="107"/>
      <c r="O13" s="429"/>
      <c r="P13" s="122">
        <v>0.2</v>
      </c>
      <c r="Q13" s="123" t="s">
        <v>55</v>
      </c>
      <c r="R13" s="118" t="s">
        <v>86</v>
      </c>
      <c r="S13" s="118" t="s">
        <v>86</v>
      </c>
      <c r="T13" s="119" t="s">
        <v>5</v>
      </c>
      <c r="U13" s="120" t="s">
        <v>85</v>
      </c>
      <c r="V13" s="121" t="s">
        <v>84</v>
      </c>
      <c r="Y13" s="91"/>
      <c r="Z13" s="91"/>
      <c r="AA13" s="103"/>
      <c r="AB13" s="113"/>
      <c r="AC13" s="114"/>
      <c r="AD13" s="111"/>
      <c r="AE13" s="111"/>
      <c r="AF13" s="111"/>
      <c r="AG13" s="124"/>
      <c r="AH13" s="111"/>
      <c r="AI13" s="103"/>
      <c r="AJ13" s="103"/>
    </row>
    <row r="14" spans="1:36" ht="30.6" customHeight="1" x14ac:dyDescent="0.25">
      <c r="A14" s="104" t="str">
        <f>'2 CONTEXTO E IDENTIFICACIÓN'!A14</f>
        <v>R6</v>
      </c>
      <c r="B14" s="105" t="str">
        <f>+'2 CONTEXTO E IDENTIFICACIÓN'!F14</f>
        <v>Posibilidad de pérdida reputacional Pérdida reputacional por insatisfacción de los grupos de valor o sanciones de entes de control debido al incumplimiento de los términos de ley para la atención de requerimientos PORQUE NO SE CUENTA CON UN SISTEMA DE INFORMACION PARA EL PROCESO DE SIAU</v>
      </c>
      <c r="C14" s="106" t="str">
        <f>+'3 PROBABIL E IMPACTO INHERENTE'!F14</f>
        <v>Muy Alta</v>
      </c>
      <c r="D14" s="106" t="str">
        <f>+'3 PROBABIL E IMPACTO INHERENTE'!N14</f>
        <v>Leve</v>
      </c>
      <c r="E14" s="105" t="str">
        <f t="shared" si="0"/>
        <v>Alto</v>
      </c>
      <c r="F14" s="107"/>
      <c r="G14" s="107"/>
      <c r="H14" s="107"/>
      <c r="I14" s="107"/>
      <c r="J14" s="107"/>
      <c r="K14" s="107"/>
      <c r="L14" s="107"/>
      <c r="M14" s="107"/>
      <c r="N14" s="107"/>
      <c r="Y14" s="91"/>
      <c r="Z14" s="91"/>
      <c r="AA14" s="103"/>
      <c r="AB14" s="113"/>
      <c r="AC14" s="114"/>
      <c r="AD14" s="111"/>
      <c r="AE14" s="111"/>
      <c r="AF14" s="111"/>
      <c r="AG14" s="111"/>
      <c r="AH14" s="111"/>
      <c r="AI14" s="103"/>
      <c r="AJ14" s="103"/>
    </row>
    <row r="15" spans="1:36" ht="42" customHeight="1" x14ac:dyDescent="0.25">
      <c r="A15" s="104" t="str">
        <f>'2 CONTEXTO E IDENTIFICACIÓN'!A15</f>
        <v>R7</v>
      </c>
      <c r="B15" s="105" t="str">
        <f>+'2 CONTEXTO E IDENTIFICACIÓN'!F15</f>
        <v>Posibilidad de pérdida reputacional Pérdida reputacional por insatisfacción del grupo de valor debido a una orientación inadecuada en la prestación del servicio PORQUE NO SE CUENTA CON UN SISTEMA DE INFORMACION PARA EL PROCESO DE SIAU</v>
      </c>
      <c r="C15" s="106" t="str">
        <f>+'3 PROBABIL E IMPACTO INHERENTE'!F15</f>
        <v>Muy Alta</v>
      </c>
      <c r="D15" s="106" t="str">
        <f>+'3 PROBABIL E IMPACTO INHERENTE'!N15</f>
        <v>Leve</v>
      </c>
      <c r="E15" s="105" t="str">
        <f t="shared" si="0"/>
        <v>Alto</v>
      </c>
      <c r="F15" s="107"/>
      <c r="G15" s="107"/>
      <c r="H15" s="107"/>
      <c r="I15" s="107"/>
      <c r="J15" s="107"/>
      <c r="K15" s="107"/>
      <c r="L15" s="107"/>
      <c r="M15" s="107"/>
      <c r="N15" s="107"/>
      <c r="R15" s="95" t="s">
        <v>88</v>
      </c>
      <c r="T15" s="91"/>
      <c r="U15" s="91"/>
      <c r="V15" s="91"/>
      <c r="W15" s="91"/>
      <c r="X15" s="91"/>
      <c r="Y15" s="91"/>
      <c r="Z15" s="91"/>
      <c r="AA15" s="103"/>
      <c r="AB15" s="113"/>
      <c r="AC15" s="103"/>
      <c r="AD15" s="114"/>
      <c r="AE15" s="114"/>
      <c r="AF15" s="114"/>
      <c r="AG15" s="114"/>
      <c r="AH15" s="114"/>
      <c r="AI15" s="103"/>
      <c r="AJ15" s="103"/>
    </row>
    <row r="16" spans="1:36" ht="30.6" customHeight="1" x14ac:dyDescent="0.25">
      <c r="A16" s="104" t="str">
        <f>'2 CONTEXTO E IDENTIFICACIÓN'!A16</f>
        <v>R8</v>
      </c>
      <c r="B16" s="105" t="str">
        <f>+'2 CONTEXTO E IDENTIFICACIÓN'!F16</f>
        <v>Posibilidad de pérdida reputacional Pérdida económica por demandas y reclamaciones debido a la configuración del contrato realidad PORQUE NO SE CUENTA CON UN SISTEMA DE INFORMACION PARA EL PROCESO DE JURIDICA</v>
      </c>
      <c r="C16" s="106" t="str">
        <f>+'3 PROBABIL E IMPACTO INHERENTE'!F16</f>
        <v>Muy Alta</v>
      </c>
      <c r="D16" s="106" t="str">
        <f>+'3 PROBABIL E IMPACTO INHERENTE'!N16</f>
        <v>Menor</v>
      </c>
      <c r="E16" s="105" t="str">
        <f t="shared" si="0"/>
        <v>Alto</v>
      </c>
      <c r="F16" s="107"/>
      <c r="G16" s="107"/>
      <c r="H16" s="107"/>
      <c r="I16" s="107"/>
      <c r="J16" s="107"/>
      <c r="K16" s="107"/>
      <c r="L16" s="107"/>
      <c r="M16" s="107"/>
      <c r="N16" s="107"/>
      <c r="R16" s="125" t="s">
        <v>84</v>
      </c>
      <c r="T16" s="91"/>
      <c r="U16" s="91"/>
      <c r="V16" s="91"/>
      <c r="W16" s="91"/>
      <c r="X16" s="91"/>
      <c r="Y16" s="91"/>
      <c r="Z16" s="91"/>
      <c r="AA16" s="103"/>
      <c r="AB16" s="103"/>
      <c r="AC16" s="103"/>
      <c r="AD16" s="111"/>
      <c r="AE16" s="111"/>
      <c r="AF16" s="111"/>
      <c r="AG16" s="111"/>
      <c r="AH16" s="111"/>
      <c r="AI16" s="103"/>
      <c r="AJ16" s="103"/>
    </row>
    <row r="17" spans="1:36" ht="30.6" customHeight="1" x14ac:dyDescent="0.25">
      <c r="A17" s="104" t="str">
        <f>'2 CONTEXTO E IDENTIFICACIÓN'!A17</f>
        <v>R9</v>
      </c>
      <c r="B17" s="105" t="str">
        <f>+'2 CONTEXTO E IDENTIFICACIÓN'!F17</f>
        <v>Posibilidad de pérdida reputacional no publicación o publicion extemporánea  los diferentes tipos de contratos en las plataformas SECOP II y demás  LA NO PUBLICACION O PUBLICACION EXTEMPORANEA ES DEPENDE DEL PROCESO DE TALENTO HUMANO</v>
      </c>
      <c r="C17" s="106" t="str">
        <f>+'3 PROBABIL E IMPACTO INHERENTE'!F17</f>
        <v>Muy Alta</v>
      </c>
      <c r="D17" s="106" t="str">
        <f>+'3 PROBABIL E IMPACTO INHERENTE'!N17</f>
        <v>Menor</v>
      </c>
      <c r="E17" s="105" t="str">
        <f t="shared" si="0"/>
        <v>Alto</v>
      </c>
      <c r="F17" s="107"/>
      <c r="G17" s="107"/>
      <c r="H17" s="107"/>
      <c r="I17" s="107"/>
      <c r="J17" s="107"/>
      <c r="K17" s="107"/>
      <c r="L17" s="107"/>
      <c r="M17" s="107"/>
      <c r="N17" s="107"/>
      <c r="R17" s="108" t="s">
        <v>85</v>
      </c>
      <c r="S17" s="91"/>
      <c r="T17" s="91"/>
      <c r="U17" s="91"/>
      <c r="V17" s="91"/>
      <c r="W17" s="91"/>
      <c r="X17" s="91"/>
      <c r="Y17" s="91"/>
      <c r="Z17" s="91"/>
      <c r="AA17" s="103"/>
      <c r="AB17" s="103"/>
      <c r="AC17" s="103"/>
      <c r="AD17" s="111"/>
      <c r="AE17" s="111"/>
      <c r="AF17" s="111"/>
      <c r="AG17" s="111"/>
      <c r="AH17" s="111"/>
      <c r="AI17" s="103"/>
      <c r="AJ17" s="103"/>
    </row>
    <row r="18" spans="1:36" ht="30.6" customHeight="1" x14ac:dyDescent="0.25">
      <c r="A18" s="104" t="str">
        <f>'2 CONTEXTO E IDENTIFICACIÓN'!A18</f>
        <v>R10</v>
      </c>
      <c r="B18" s="105" t="str">
        <f>+'2 CONTEXTO E IDENTIFICACIÓN'!F18</f>
        <v>Posibilidad de pérdida reputacional incumplimiento de las metas del Plan Anual de Adquisiciones debido a la falta de insumos y presupuesto para la ejecución del proceso, caso fortuito o fuerza mayor generada por un tercero PORQUE NO SE CUENTA CON UN SISTEMA DE INFORMACION POR PARTE DEL RESPONSABLE DEL ALMACEN</v>
      </c>
      <c r="C18" s="106" t="str">
        <f>+'3 PROBABIL E IMPACTO INHERENTE'!F18</f>
        <v>Muy Alta</v>
      </c>
      <c r="D18" s="106" t="str">
        <f>+'3 PROBABIL E IMPACTO INHERENTE'!N18</f>
        <v>Leve</v>
      </c>
      <c r="E18" s="105" t="str">
        <f t="shared" si="0"/>
        <v>Alto</v>
      </c>
      <c r="F18" s="107"/>
      <c r="G18" s="107"/>
      <c r="H18" s="107"/>
      <c r="I18" s="107"/>
      <c r="J18" s="107"/>
      <c r="K18" s="107"/>
      <c r="L18" s="107"/>
      <c r="M18" s="107"/>
      <c r="N18" s="107"/>
      <c r="Q18" s="126"/>
      <c r="R18" s="112" t="s">
        <v>5</v>
      </c>
      <c r="S18" s="126"/>
      <c r="T18" s="126"/>
      <c r="U18" s="126"/>
      <c r="V18" s="126"/>
      <c r="W18" s="126"/>
      <c r="X18" s="126"/>
      <c r="Y18" s="126"/>
      <c r="Z18" s="126"/>
      <c r="AA18" s="103"/>
      <c r="AB18" s="103"/>
      <c r="AC18" s="127"/>
      <c r="AD18" s="127"/>
      <c r="AE18" s="127"/>
      <c r="AF18" s="127"/>
      <c r="AG18" s="127"/>
      <c r="AH18" s="127"/>
      <c r="AI18" s="103"/>
      <c r="AJ18" s="103"/>
    </row>
    <row r="19" spans="1:36" ht="30.6" customHeight="1" x14ac:dyDescent="0.25">
      <c r="A19" s="104" t="str">
        <f>'2 CONTEXTO E IDENTIFICACIÓN'!A19</f>
        <v>R11</v>
      </c>
      <c r="B19" s="105" t="str">
        <f>+'2 CONTEXTO E IDENTIFICACIÓN'!F19</f>
        <v>Posibilidad de pérdida reputacional Retrasos en los pagos a las cuentas o acreencias que se generan en la institución, entiéndase	gastos	de  PORQUE NO SE CUENTA CON UN SISTEMA DE INFORMACION POR PARTE DEL RESPONSABLE DEL AREA FINANCIERA</v>
      </c>
      <c r="C19" s="106" t="str">
        <f>+'3 PROBABIL E IMPACTO INHERENTE'!F19</f>
        <v>Muy Alta</v>
      </c>
      <c r="D19" s="106" t="str">
        <f>+'3 PROBABIL E IMPACTO INHERENTE'!N19</f>
        <v>Mayor</v>
      </c>
      <c r="E19" s="105" t="str">
        <f t="shared" si="0"/>
        <v>Alto</v>
      </c>
      <c r="F19" s="107"/>
      <c r="G19" s="107"/>
      <c r="H19" s="107"/>
      <c r="I19" s="107"/>
      <c r="J19" s="107"/>
      <c r="K19" s="107"/>
      <c r="L19" s="107"/>
      <c r="M19" s="107"/>
      <c r="N19" s="107"/>
      <c r="Q19" s="126"/>
      <c r="R19" s="116" t="s">
        <v>86</v>
      </c>
      <c r="Y19" s="126"/>
      <c r="Z19" s="126"/>
      <c r="AA19" s="103"/>
      <c r="AB19" s="103"/>
      <c r="AC19" s="103"/>
      <c r="AD19" s="111"/>
      <c r="AE19" s="111"/>
      <c r="AF19" s="111"/>
      <c r="AG19" s="111"/>
      <c r="AH19" s="111"/>
      <c r="AI19" s="103"/>
      <c r="AJ19" s="103"/>
    </row>
    <row r="20" spans="1:36" ht="30.6" customHeight="1" x14ac:dyDescent="0.25">
      <c r="A20" s="104" t="str">
        <f>'2 CONTEXTO E IDENTIFICACIÓN'!A20</f>
        <v>R12</v>
      </c>
      <c r="B20" s="105" t="str">
        <f>+'2 CONTEXTO E IDENTIFICACIÓN'!F20</f>
        <v>Posibilidad de pérdida reputacional incumplimiento de las normas de Austeridad en el gasto PORQUE NO SE CUENTA CON UN SISTEMA DE INFORMACION POR PARTE DEL RESPONSABLE DEL AREA FINANCIERA</v>
      </c>
      <c r="C20" s="106" t="str">
        <f>+'3 PROBABIL E IMPACTO INHERENTE'!F20</f>
        <v>Muy Alta</v>
      </c>
      <c r="D20" s="106" t="str">
        <f>+'3 PROBABIL E IMPACTO INHERENTE'!N20</f>
        <v>Menor</v>
      </c>
      <c r="E20" s="105" t="str">
        <f t="shared" si="0"/>
        <v>Alto</v>
      </c>
      <c r="F20" s="107"/>
      <c r="G20" s="107"/>
      <c r="H20" s="107"/>
      <c r="I20" s="107"/>
      <c r="J20" s="107"/>
      <c r="K20" s="107"/>
      <c r="L20" s="107"/>
      <c r="M20" s="107"/>
      <c r="N20" s="107"/>
      <c r="O20" s="128"/>
      <c r="P20" s="128"/>
      <c r="Q20" s="126"/>
      <c r="Y20" s="126"/>
      <c r="Z20" s="126"/>
      <c r="AA20" s="103"/>
      <c r="AB20" s="103"/>
      <c r="AC20" s="103"/>
      <c r="AD20" s="111"/>
      <c r="AE20" s="111"/>
      <c r="AF20" s="111"/>
      <c r="AG20" s="111"/>
      <c r="AH20" s="111"/>
      <c r="AI20" s="103"/>
      <c r="AJ20" s="103"/>
    </row>
    <row r="21" spans="1:36" ht="30.6" customHeight="1" x14ac:dyDescent="0.25">
      <c r="A21" s="104" t="str">
        <f>'2 CONTEXTO E IDENTIFICACIÓN'!A21</f>
        <v>R13</v>
      </c>
      <c r="B21" s="105" t="str">
        <f>+'2 CONTEXTO E IDENTIFICACIÓN'!F21</f>
        <v>Posibilidad de pérdida reputacional por no participar en procesos de defensa debido al vencimiento de términos PORQUE NO SE CUENTA CON UN SISTEMA DE INFORMACION PARA EL PROCESO DE JURIDICA</v>
      </c>
      <c r="C21" s="106" t="str">
        <f>+'3 PROBABIL E IMPACTO INHERENTE'!F21</f>
        <v>Muy Alta</v>
      </c>
      <c r="D21" s="106" t="str">
        <f>+'3 PROBABIL E IMPACTO INHERENTE'!N21</f>
        <v>Menor</v>
      </c>
      <c r="E21" s="105" t="str">
        <f t="shared" si="0"/>
        <v>Alto</v>
      </c>
      <c r="F21" s="107"/>
      <c r="G21" s="107"/>
      <c r="H21" s="107"/>
      <c r="I21" s="107"/>
      <c r="J21" s="107"/>
      <c r="K21" s="107"/>
      <c r="L21" s="107"/>
      <c r="M21" s="107"/>
      <c r="N21" s="107"/>
      <c r="O21" s="128"/>
      <c r="P21" s="128"/>
      <c r="Q21" s="129"/>
      <c r="Y21" s="126"/>
      <c r="Z21" s="126"/>
      <c r="AA21" s="103"/>
      <c r="AB21" s="124"/>
      <c r="AC21" s="124"/>
      <c r="AD21" s="124"/>
      <c r="AE21" s="124"/>
      <c r="AF21" s="124"/>
      <c r="AG21" s="124"/>
      <c r="AH21" s="111"/>
      <c r="AI21" s="103"/>
      <c r="AJ21" s="103"/>
    </row>
    <row r="22" spans="1:36" ht="30.6" customHeight="1" x14ac:dyDescent="0.25">
      <c r="A22" s="104" t="str">
        <f>'2 CONTEXTO E IDENTIFICACIÓN'!A22</f>
        <v>R14</v>
      </c>
      <c r="B22" s="105" t="str">
        <f>+'2 CONTEXTO E IDENTIFICACIÓN'!F22</f>
        <v>Posibilidad de pérdida reputacional Por hallazgos de los organismos de control o notificacion de entidades externas debido a la presentación fuera de terminos de los informes de ley LOS HALLAZGOS EN EL PROCESO AUDITOR POR PARTE DE LOS ENTES, DEBE SER ACOMPAÑADO POR LA OFICINA DE CONTROL INTERNO</v>
      </c>
      <c r="C22" s="106" t="str">
        <f>+'3 PROBABIL E IMPACTO INHERENTE'!F22</f>
        <v>Muy Alta</v>
      </c>
      <c r="D22" s="106" t="str">
        <f>+'3 PROBABIL E IMPACTO INHERENTE'!N22</f>
        <v>Menor</v>
      </c>
      <c r="E22" s="105" t="str">
        <f t="shared" si="0"/>
        <v>Alto</v>
      </c>
      <c r="F22" s="107"/>
      <c r="G22" s="107"/>
      <c r="H22" s="107"/>
      <c r="I22" s="107"/>
      <c r="J22" s="107"/>
      <c r="K22" s="107"/>
      <c r="L22" s="107"/>
      <c r="M22" s="107"/>
      <c r="N22" s="107"/>
      <c r="O22" s="128"/>
      <c r="P22" s="128"/>
      <c r="AA22" s="103"/>
      <c r="AB22" s="130"/>
      <c r="AC22" s="130"/>
      <c r="AD22" s="130"/>
      <c r="AE22" s="130"/>
      <c r="AF22" s="130"/>
      <c r="AG22" s="130"/>
      <c r="AH22" s="111"/>
      <c r="AI22" s="103"/>
      <c r="AJ22" s="103"/>
    </row>
    <row r="23" spans="1:36" ht="30.6" customHeight="1" x14ac:dyDescent="0.25">
      <c r="A23" s="104" t="str">
        <f>'2 CONTEXTO E IDENTIFICACIÓN'!A23</f>
        <v>R15</v>
      </c>
      <c r="B23" s="105" t="str">
        <f>+'2 CONTEXTO E IDENTIFICACIÓN'!F23</f>
        <v>Posibilidad de pérdida reputacional LA ENTIDAD NO CUENTA CON INFORMACION ACTULIAZADA DE LOS BIENES ACTIVOS CON LOS QUE CUENTA LA ENTIDAD NO CUENTA CON UN INVENTARIO ACTUALIZADO</v>
      </c>
      <c r="C23" s="106" t="str">
        <f>+'3 PROBABIL E IMPACTO INHERENTE'!F23</f>
        <v>Muy Alta</v>
      </c>
      <c r="D23" s="106" t="str">
        <f>+'3 PROBABIL E IMPACTO INHERENTE'!N23</f>
        <v>Mayor</v>
      </c>
      <c r="E23" s="105" t="str">
        <f t="shared" si="0"/>
        <v>Alto</v>
      </c>
      <c r="F23" s="107"/>
      <c r="G23" s="107"/>
      <c r="H23" s="107"/>
      <c r="I23" s="107"/>
      <c r="J23" s="107"/>
      <c r="K23" s="107"/>
      <c r="L23" s="107"/>
      <c r="M23" s="107"/>
      <c r="N23" s="107"/>
      <c r="O23" s="128"/>
      <c r="P23" s="128"/>
      <c r="AA23" s="103"/>
      <c r="AB23" s="124"/>
      <c r="AC23" s="124"/>
      <c r="AD23" s="124"/>
      <c r="AE23" s="124"/>
      <c r="AF23" s="124"/>
      <c r="AG23" s="124"/>
      <c r="AH23" s="111"/>
      <c r="AI23" s="103"/>
      <c r="AJ23" s="103"/>
    </row>
    <row r="24" spans="1:36" ht="30.6" customHeight="1" x14ac:dyDescent="0.25">
      <c r="A24" s="104" t="str">
        <f>'2 CONTEXTO E IDENTIFICACIÓN'!A24</f>
        <v>R16</v>
      </c>
      <c r="B24" s="105" t="str">
        <f>+'2 CONTEXTO E IDENTIFICACIÓN'!F24</f>
        <v xml:space="preserve">Posibilidad de pérdida reputacional  </v>
      </c>
      <c r="C24" s="106" t="str">
        <f>+'3 PROBABIL E IMPACTO INHERENTE'!F24</f>
        <v/>
      </c>
      <c r="D24" s="106" t="str">
        <f>+'3 PROBABIL E IMPACTO INHERENTE'!N24</f>
        <v/>
      </c>
      <c r="E24" s="105" t="str">
        <f t="shared" si="0"/>
        <v/>
      </c>
      <c r="F24" s="107"/>
      <c r="G24" s="107"/>
      <c r="H24" s="107"/>
      <c r="I24" s="107"/>
      <c r="J24" s="107"/>
      <c r="K24" s="107"/>
      <c r="L24" s="107"/>
      <c r="M24" s="107"/>
      <c r="N24" s="107"/>
      <c r="AA24" s="103"/>
      <c r="AB24" s="124"/>
      <c r="AC24" s="124"/>
      <c r="AD24" s="124"/>
      <c r="AE24" s="124"/>
      <c r="AF24" s="124"/>
      <c r="AG24" s="124"/>
      <c r="AH24" s="111"/>
      <c r="AI24" s="103"/>
      <c r="AJ24" s="103"/>
    </row>
    <row r="25" spans="1:36" ht="30.6" customHeight="1" x14ac:dyDescent="0.3">
      <c r="A25" s="104" t="str">
        <f>'2 CONTEXTO E IDENTIFICACIÓN'!A25</f>
        <v>R17</v>
      </c>
      <c r="B25" s="105" t="str">
        <f>+'2 CONTEXTO E IDENTIFICACIÓN'!F25</f>
        <v xml:space="preserve">Posibilidad de pérdida reputacional  </v>
      </c>
      <c r="C25" s="106" t="str">
        <f>+'3 PROBABIL E IMPACTO INHERENTE'!F25</f>
        <v/>
      </c>
      <c r="D25" s="106" t="str">
        <f>+'3 PROBABIL E IMPACTO INHERENTE'!N25</f>
        <v/>
      </c>
      <c r="E25" s="105" t="str">
        <f t="shared" si="0"/>
        <v/>
      </c>
      <c r="F25" s="107"/>
      <c r="G25" s="107"/>
      <c r="H25" s="107"/>
      <c r="I25" s="107"/>
      <c r="J25" s="107"/>
      <c r="K25" s="107"/>
      <c r="L25" s="107"/>
      <c r="M25" s="107"/>
      <c r="N25" s="107"/>
    </row>
    <row r="26" spans="1:36" ht="30.6" customHeight="1" x14ac:dyDescent="0.3">
      <c r="A26" s="104" t="str">
        <f>'2 CONTEXTO E IDENTIFICACIÓN'!A26</f>
        <v>R18</v>
      </c>
      <c r="B26" s="105" t="str">
        <f>+'2 CONTEXTO E IDENTIFICACIÓN'!F26</f>
        <v xml:space="preserve">Posibilidad de pérdida reputacional  </v>
      </c>
      <c r="C26" s="106" t="str">
        <f>+'3 PROBABIL E IMPACTO INHERENTE'!F26</f>
        <v/>
      </c>
      <c r="D26" s="106" t="str">
        <f>+'3 PROBABIL E IMPACTO INHERENTE'!N26</f>
        <v/>
      </c>
      <c r="E26" s="105" t="str">
        <f t="shared" si="0"/>
        <v/>
      </c>
      <c r="F26" s="107"/>
      <c r="G26" s="107"/>
      <c r="H26" s="107"/>
      <c r="I26" s="107"/>
      <c r="J26" s="107"/>
      <c r="K26" s="107"/>
      <c r="L26" s="107"/>
      <c r="M26" s="107"/>
      <c r="N26" s="107"/>
    </row>
    <row r="27" spans="1:36" ht="30.6" customHeight="1" x14ac:dyDescent="0.3">
      <c r="A27" s="104" t="str">
        <f>'2 CONTEXTO E IDENTIFICACIÓN'!A27</f>
        <v>R19</v>
      </c>
      <c r="B27" s="105" t="str">
        <f>+'2 CONTEXTO E IDENTIFICACIÓN'!F27</f>
        <v xml:space="preserve">Posibilidad de pérdida reputacional  </v>
      </c>
      <c r="C27" s="106" t="str">
        <f>+'3 PROBABIL E IMPACTO INHERENTE'!F27</f>
        <v/>
      </c>
      <c r="D27" s="106" t="str">
        <f>+'3 PROBABIL E IMPACTO INHERENTE'!N27</f>
        <v/>
      </c>
      <c r="E27" s="105" t="str">
        <f t="shared" si="0"/>
        <v/>
      </c>
      <c r="F27" s="107"/>
      <c r="G27" s="107"/>
      <c r="H27" s="107"/>
      <c r="I27" s="107"/>
      <c r="J27" s="107"/>
      <c r="K27" s="107"/>
      <c r="L27" s="107"/>
      <c r="M27" s="107"/>
      <c r="N27" s="107"/>
    </row>
    <row r="28" spans="1:36" ht="42.6" customHeight="1" x14ac:dyDescent="0.3">
      <c r="A28" s="104" t="str">
        <f>'2 CONTEXTO E IDENTIFICACIÓN'!A28</f>
        <v>R20</v>
      </c>
      <c r="B28" s="105" t="str">
        <f>+'2 CONTEXTO E IDENTIFICACIÓN'!F28</f>
        <v xml:space="preserve">Posibilidad de pérdida reputacional  </v>
      </c>
      <c r="C28" s="106" t="str">
        <f>+'3 PROBABIL E IMPACTO INHERENTE'!F28</f>
        <v/>
      </c>
      <c r="D28" s="106" t="str">
        <f>+'3 PROBABIL E IMPACTO INHERENTE'!N28</f>
        <v/>
      </c>
      <c r="E28" s="105" t="str">
        <f t="shared" si="0"/>
        <v/>
      </c>
      <c r="F28" s="107"/>
      <c r="G28" s="107"/>
      <c r="H28" s="107"/>
      <c r="I28" s="107"/>
      <c r="J28" s="107"/>
      <c r="K28" s="107"/>
      <c r="L28" s="107"/>
      <c r="M28" s="107"/>
      <c r="N28" s="107"/>
    </row>
    <row r="29" spans="1:36" ht="14.4" customHeight="1" x14ac:dyDescent="0.3">
      <c r="B29" s="87"/>
      <c r="D29" s="87"/>
      <c r="E29" s="87"/>
      <c r="F29" s="87"/>
      <c r="G29" s="87"/>
      <c r="H29" s="87"/>
      <c r="I29" s="87"/>
      <c r="J29" s="87"/>
      <c r="K29" s="87"/>
      <c r="L29" s="87"/>
      <c r="M29" s="87"/>
      <c r="N29" s="87"/>
      <c r="Y29" s="92"/>
      <c r="Z29" s="92"/>
      <c r="AA29" s="92"/>
      <c r="AB29" s="92"/>
      <c r="AC29" s="92"/>
      <c r="AD29" s="87"/>
      <c r="AE29" s="87"/>
      <c r="AF29" s="87"/>
      <c r="AG29" s="87"/>
      <c r="AH29" s="87"/>
    </row>
    <row r="30" spans="1:36" ht="39" customHeight="1" x14ac:dyDescent="0.3">
      <c r="B30" s="87"/>
      <c r="D30" s="87"/>
      <c r="E30" s="87"/>
      <c r="F30" s="87"/>
      <c r="G30" s="87"/>
      <c r="H30" s="87"/>
      <c r="I30" s="87"/>
      <c r="J30" s="87"/>
      <c r="K30" s="87"/>
      <c r="L30" s="87"/>
      <c r="M30" s="87"/>
      <c r="N30" s="87"/>
      <c r="Y30" s="92"/>
      <c r="Z30" s="92"/>
      <c r="AA30" s="92"/>
      <c r="AB30" s="92"/>
      <c r="AC30" s="92"/>
      <c r="AD30" s="87"/>
      <c r="AE30" s="87"/>
      <c r="AF30" s="87"/>
      <c r="AG30" s="87"/>
      <c r="AH30" s="87"/>
    </row>
    <row r="31" spans="1:36" ht="19.5" customHeight="1" x14ac:dyDescent="0.3">
      <c r="B31" s="87"/>
      <c r="D31" s="87"/>
      <c r="E31" s="87"/>
      <c r="F31" s="87"/>
      <c r="G31" s="87"/>
      <c r="H31" s="87"/>
      <c r="I31" s="87"/>
      <c r="J31" s="87"/>
      <c r="K31" s="87"/>
      <c r="L31" s="87"/>
      <c r="M31" s="87"/>
      <c r="N31" s="87"/>
      <c r="Y31" s="92"/>
      <c r="Z31" s="92"/>
      <c r="AA31" s="92"/>
      <c r="AB31" s="92"/>
      <c r="AC31" s="92"/>
      <c r="AD31" s="87"/>
      <c r="AE31" s="87"/>
      <c r="AF31" s="87"/>
      <c r="AG31" s="87"/>
      <c r="AH31" s="87"/>
    </row>
    <row r="32" spans="1:36" ht="19.5" customHeight="1" x14ac:dyDescent="0.3">
      <c r="B32" s="87"/>
      <c r="D32" s="87"/>
      <c r="E32" s="87"/>
      <c r="F32" s="87"/>
      <c r="G32" s="87"/>
      <c r="H32" s="87"/>
      <c r="I32" s="87"/>
      <c r="J32" s="87"/>
      <c r="K32" s="87"/>
      <c r="L32" s="87"/>
      <c r="M32" s="87"/>
      <c r="N32" s="87"/>
      <c r="Y32" s="92"/>
      <c r="Z32" s="92"/>
      <c r="AA32" s="92"/>
      <c r="AB32" s="92"/>
      <c r="AC32" s="92"/>
      <c r="AD32" s="87"/>
      <c r="AE32" s="87"/>
      <c r="AF32" s="87"/>
      <c r="AG32" s="87"/>
      <c r="AH32" s="87"/>
    </row>
    <row r="33" spans="25:29" s="87" customFormat="1" ht="19.5" customHeight="1" x14ac:dyDescent="0.3">
      <c r="Y33" s="92"/>
      <c r="Z33" s="92"/>
      <c r="AA33" s="92"/>
      <c r="AB33" s="92"/>
      <c r="AC33" s="92"/>
    </row>
    <row r="34" spans="25:29" s="87" customFormat="1" ht="19.5" customHeight="1" x14ac:dyDescent="0.3">
      <c r="Y34" s="92"/>
      <c r="Z34" s="92"/>
      <c r="AA34" s="92"/>
      <c r="AB34" s="92"/>
      <c r="AC34" s="92"/>
    </row>
    <row r="35" spans="25:29" s="87" customFormat="1" ht="19.5" customHeight="1" x14ac:dyDescent="0.3">
      <c r="Y35" s="92"/>
      <c r="Z35" s="92"/>
      <c r="AA35" s="92"/>
      <c r="AB35" s="92"/>
      <c r="AC35" s="92"/>
    </row>
  </sheetData>
  <sheetProtection sheet="1" formatCells="0" formatColumns="0" formatRows="0" sort="0" autoFilter="0" pivotTables="0"/>
  <autoFilter ref="A8:AJ8" xr:uid="{00000000-0009-0000-0000-000003000000}">
    <filterColumn colId="27" showButton="0"/>
    <filterColumn colId="28" showButton="0"/>
    <filterColumn colId="29" showButton="0"/>
    <filterColumn colId="30" showButton="0"/>
    <filterColumn colId="31" showButton="0"/>
    <filterColumn colId="32" showButton="0"/>
  </autoFilter>
  <dataConsolidate/>
  <mergeCells count="10">
    <mergeCell ref="R6:V6"/>
    <mergeCell ref="A1:A2"/>
    <mergeCell ref="C7:E7"/>
    <mergeCell ref="O9:O13"/>
    <mergeCell ref="I7:M7"/>
    <mergeCell ref="G9:G13"/>
    <mergeCell ref="B1:B2"/>
    <mergeCell ref="G6:M6"/>
    <mergeCell ref="B4:D4"/>
    <mergeCell ref="B5:D5"/>
  </mergeCells>
  <conditionalFormatting sqref="C9:C28">
    <cfRule type="cellIs" dxfId="213" priority="6" operator="equal">
      <formula>$Q$13</formula>
    </cfRule>
    <cfRule type="cellIs" dxfId="212" priority="7" operator="equal">
      <formula>$Q$12</formula>
    </cfRule>
    <cfRule type="cellIs" dxfId="211" priority="8" operator="equal">
      <formula>$Q$11</formula>
    </cfRule>
    <cfRule type="cellIs" dxfId="210" priority="9" operator="equal">
      <formula>$Q$10</formula>
    </cfRule>
    <cfRule type="cellIs" dxfId="209" priority="10" operator="equal">
      <formula>$Q$9</formula>
    </cfRule>
  </conditionalFormatting>
  <conditionalFormatting sqref="D9:D28">
    <cfRule type="cellIs" dxfId="208" priority="1" operator="equal">
      <formula>$R$8</formula>
    </cfRule>
    <cfRule type="cellIs" dxfId="207" priority="2" operator="equal">
      <formula>$S$8</formula>
    </cfRule>
    <cfRule type="cellIs" dxfId="206" priority="3" operator="equal">
      <formula>$T$8</formula>
    </cfRule>
    <cfRule type="cellIs" dxfId="205" priority="4" operator="equal">
      <formula>$U$8</formula>
    </cfRule>
    <cfRule type="cellIs" dxfId="204" priority="5" operator="equal">
      <formula>$V$8</formula>
    </cfRule>
  </conditionalFormatting>
  <conditionalFormatting sqref="E9:E28">
    <cfRule type="cellIs" dxfId="203" priority="102" operator="equal">
      <formula>$R$16</formula>
    </cfRule>
    <cfRule type="cellIs" dxfId="202" priority="103" operator="equal">
      <formula>$R$17</formula>
    </cfRule>
    <cfRule type="cellIs" dxfId="201" priority="104" operator="equal">
      <formula>$R$18</formula>
    </cfRule>
    <cfRule type="cellIs" dxfId="200" priority="105" operator="equal">
      <formula>$R$19</formula>
    </cfRule>
  </conditionalFormatting>
  <dataValidations disablePrompts="1" count="3">
    <dataValidation type="list" allowBlank="1" showInputMessage="1" showErrorMessage="1" sqref="JB9:JH16" xr:uid="{00000000-0002-0000-03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8" xr:uid="{00000000-0002-0000-0300-000001000000}"/>
    <dataValidation allowBlank="1" showInputMessage="1" showErrorMessage="1" prompt="Es la materialización del riesgo y las consecuencias de su aparición. Su escala es: 5 bajo impacto, 10 medio, 20 alto impacto._x000a_" sqref="JB8:JH8" xr:uid="{00000000-0002-0000-03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Z87"/>
  <sheetViews>
    <sheetView showGridLines="0" view="pageBreakPreview" zoomScale="69" zoomScaleNormal="10" zoomScaleSheetLayoutView="69" workbookViewId="0">
      <pane xSplit="1" ySplit="7" topLeftCell="B8" activePane="bottomRight" state="frozen"/>
      <selection pane="topRight" activeCell="B1" sqref="B1"/>
      <selection pane="bottomLeft" activeCell="A7" sqref="A7"/>
      <selection pane="bottomRight" activeCell="B8" sqref="B8:B11"/>
    </sheetView>
  </sheetViews>
  <sheetFormatPr baseColWidth="10" defaultColWidth="11.44140625" defaultRowHeight="13.8" x14ac:dyDescent="0.3"/>
  <cols>
    <col min="1" max="1" width="14.88671875" style="55" customWidth="1"/>
    <col min="2" max="2" width="24.6640625" style="55" customWidth="1"/>
    <col min="3" max="3" width="15.5546875" style="55" customWidth="1"/>
    <col min="4" max="4" width="11.5546875" style="55" customWidth="1"/>
    <col min="5" max="5" width="10.109375" style="55" customWidth="1"/>
    <col min="6" max="6" width="17.5546875" style="55" customWidth="1"/>
    <col min="7" max="8" width="21.88671875" style="55" customWidth="1"/>
    <col min="9" max="9" width="25.88671875" style="55" customWidth="1"/>
    <col min="10" max="10" width="15.44140625" style="55" customWidth="1"/>
    <col min="11" max="12" width="12.109375" style="67" customWidth="1"/>
    <col min="13" max="13" width="17.44140625" style="55" customWidth="1"/>
    <col min="14" max="14" width="12.109375" style="67" customWidth="1"/>
    <col min="15" max="15" width="14.109375" style="67" customWidth="1"/>
    <col min="16" max="16" width="12.109375" style="67" customWidth="1"/>
    <col min="17" max="17" width="13" style="67" customWidth="1"/>
    <col min="18" max="18" width="13.5546875" style="335" customWidth="1"/>
    <col min="19" max="19" width="13.44140625" style="335" customWidth="1"/>
    <col min="20" max="20" width="12.6640625" style="335" customWidth="1"/>
    <col min="21" max="21" width="16.5546875" style="164" customWidth="1"/>
    <col min="22" max="22" width="14.5546875" style="164" customWidth="1"/>
    <col min="23" max="23" width="11.44140625" style="55"/>
    <col min="24" max="24" width="21.6640625" style="10" customWidth="1"/>
    <col min="25" max="25" width="7.44140625" style="10" bestFit="1" customWidth="1"/>
    <col min="26" max="26" width="8.44140625" style="10" bestFit="1" customWidth="1"/>
    <col min="27" max="16384" width="11.44140625" style="55"/>
  </cols>
  <sheetData>
    <row r="1" spans="1:26" s="51" customFormat="1" ht="45" customHeight="1" x14ac:dyDescent="0.25">
      <c r="A1" s="414"/>
      <c r="B1" s="459" t="str">
        <f>+'2 CONTEXTO E IDENTIFICACIÓN'!C1</f>
        <v>MAPA DE RIESGOS</v>
      </c>
      <c r="C1" s="50" t="str">
        <f>+'2 CONTEXTO E IDENTIFICACIÓN'!D1</f>
        <v>CÓDIGO:</v>
      </c>
      <c r="D1" s="50">
        <f>+'2 CONTEXTO E IDENTIFICACIÓN'!E1</f>
        <v>0</v>
      </c>
      <c r="F1" s="9"/>
      <c r="G1" s="240" t="str">
        <f>+'2 CONTEXTO E IDENTIFICACIÓN'!$G$4</f>
        <v>Elaboración o Actualización:</v>
      </c>
      <c r="H1" s="261" t="str">
        <f>+IF('2 CONTEXTO E IDENTIFICACIÓN'!$H$4="","",'2 CONTEXTO E IDENTIFICACIÓN'!$H$4)</f>
        <v/>
      </c>
      <c r="I1" s="20"/>
      <c r="J1" s="20"/>
      <c r="K1" s="20"/>
      <c r="L1" s="54"/>
      <c r="M1" s="53"/>
      <c r="N1" s="54"/>
      <c r="O1" s="54"/>
      <c r="P1" s="54"/>
      <c r="Q1" s="54"/>
      <c r="R1" s="327"/>
      <c r="S1" s="54"/>
      <c r="T1" s="54"/>
      <c r="U1" s="164"/>
      <c r="V1" s="164"/>
      <c r="W1" s="55"/>
      <c r="X1" s="10"/>
      <c r="Y1" s="10"/>
      <c r="Z1" s="10"/>
    </row>
    <row r="2" spans="1:26" s="51" customFormat="1" ht="45" customHeight="1" x14ac:dyDescent="0.25">
      <c r="A2" s="414"/>
      <c r="B2" s="460"/>
      <c r="C2" s="50" t="str">
        <f>+'2 CONTEXTO E IDENTIFICACIÓN'!D2</f>
        <v>VERSIÓN:</v>
      </c>
      <c r="D2" s="50">
        <f>+'2 CONTEXTO E IDENTIFICACIÓN'!E2</f>
        <v>0</v>
      </c>
      <c r="G2" s="243" t="str">
        <f>+'2 CONTEXTO E IDENTIFICACIÓN'!$E$5</f>
        <v>Vigencia del:</v>
      </c>
      <c r="H2" s="241" t="str">
        <f>+IF('2 CONTEXTO E IDENTIFICACIÓN'!$F$5="","",'2 CONTEXTO E IDENTIFICACIÓN'!$F$5)</f>
        <v/>
      </c>
      <c r="I2" s="242" t="s">
        <v>111</v>
      </c>
      <c r="J2" s="239" t="str">
        <f>+IF('2 CONTEXTO E IDENTIFICACIÓN'!$H$5="","",'2 CONTEXTO E IDENTIFICACIÓN'!$H$5)</f>
        <v/>
      </c>
      <c r="L2" s="57"/>
      <c r="M2" s="56"/>
      <c r="N2" s="57"/>
      <c r="O2" s="57"/>
      <c r="P2" s="57"/>
      <c r="Q2" s="57"/>
      <c r="R2" s="327"/>
      <c r="S2" s="54"/>
      <c r="T2" s="330"/>
      <c r="U2" s="164"/>
      <c r="V2" s="326"/>
      <c r="W2" s="55"/>
      <c r="X2" s="9"/>
      <c r="Y2" s="9"/>
      <c r="Z2" s="9"/>
    </row>
    <row r="3" spans="1:26" s="51" customFormat="1" ht="14.4" thickBot="1" x14ac:dyDescent="0.3">
      <c r="A3" s="19" t="s">
        <v>158</v>
      </c>
      <c r="B3" s="416" t="str">
        <f>+IF('2 CONTEXTO E IDENTIFICACIÓN'!$C$4="","",'2 CONTEXTO E IDENTIFICACIÓN'!$C$4)</f>
        <v/>
      </c>
      <c r="C3" s="416"/>
      <c r="D3" s="416"/>
      <c r="E3" s="58"/>
      <c r="G3" s="58"/>
      <c r="H3" s="58"/>
      <c r="I3" s="58"/>
      <c r="J3" s="58"/>
      <c r="K3" s="59"/>
      <c r="L3" s="59"/>
      <c r="M3" s="58"/>
      <c r="N3" s="59"/>
      <c r="O3" s="59"/>
      <c r="P3" s="59"/>
      <c r="Q3" s="59"/>
      <c r="R3" s="331"/>
      <c r="S3" s="331"/>
      <c r="T3" s="331"/>
      <c r="U3" s="164"/>
      <c r="V3" s="164"/>
      <c r="W3" s="55"/>
      <c r="X3" s="9"/>
      <c r="Y3" s="9"/>
      <c r="Z3" s="9"/>
    </row>
    <row r="4" spans="1:26" s="61" customFormat="1" ht="16.5" customHeight="1" x14ac:dyDescent="0.3">
      <c r="A4" s="19" t="s">
        <v>156</v>
      </c>
      <c r="B4" s="416" t="str">
        <f>+IF('2 CONTEXTO E IDENTIFICACIÓN'!$E$4="","",'2 CONTEXTO E IDENTIFICACIÓN'!$E$4)</f>
        <v/>
      </c>
      <c r="C4" s="417"/>
      <c r="D4" s="417"/>
      <c r="E4" s="60" t="s">
        <v>44</v>
      </c>
      <c r="F4" s="56" t="s">
        <v>45</v>
      </c>
      <c r="G4" s="60"/>
      <c r="H4" s="60"/>
      <c r="I4" s="60"/>
      <c r="R4" s="456" t="s">
        <v>200</v>
      </c>
      <c r="S4" s="456" t="s">
        <v>201</v>
      </c>
      <c r="T4" s="456" t="s">
        <v>202</v>
      </c>
      <c r="U4" s="164"/>
      <c r="V4" s="164"/>
      <c r="W4" s="55"/>
      <c r="X4" s="407" t="s">
        <v>270</v>
      </c>
      <c r="Y4" s="408"/>
      <c r="Z4" s="409"/>
    </row>
    <row r="5" spans="1:26" s="61" customFormat="1" ht="16.5" customHeight="1" x14ac:dyDescent="0.3">
      <c r="A5" s="247"/>
      <c r="B5" s="246"/>
      <c r="C5" s="246"/>
      <c r="D5" s="164"/>
      <c r="E5" s="60"/>
      <c r="F5" s="60"/>
      <c r="G5" s="60"/>
      <c r="H5" s="60"/>
      <c r="I5" s="60"/>
      <c r="J5" s="462" t="s">
        <v>110</v>
      </c>
      <c r="K5" s="462"/>
      <c r="L5" s="462"/>
      <c r="M5" s="462"/>
      <c r="N5" s="462"/>
      <c r="O5" s="462"/>
      <c r="P5" s="462"/>
      <c r="Q5" s="462"/>
      <c r="R5" s="457"/>
      <c r="S5" s="457"/>
      <c r="T5" s="457"/>
      <c r="U5" s="164"/>
      <c r="V5" s="164"/>
      <c r="W5" s="55"/>
      <c r="X5" s="28" t="s">
        <v>52</v>
      </c>
      <c r="Y5" s="29" t="s">
        <v>271</v>
      </c>
      <c r="Z5" s="30" t="s">
        <v>272</v>
      </c>
    </row>
    <row r="6" spans="1:26" ht="29.25" customHeight="1" x14ac:dyDescent="0.3">
      <c r="A6" s="454" t="s">
        <v>196</v>
      </c>
      <c r="B6" s="454" t="s">
        <v>195</v>
      </c>
      <c r="C6" s="454" t="s">
        <v>115</v>
      </c>
      <c r="D6" s="454" t="s">
        <v>116</v>
      </c>
      <c r="E6" s="463" t="s">
        <v>112</v>
      </c>
      <c r="F6" s="468" t="s">
        <v>174</v>
      </c>
      <c r="G6" s="469"/>
      <c r="H6" s="463"/>
      <c r="I6" s="207"/>
      <c r="J6" s="465" t="s">
        <v>105</v>
      </c>
      <c r="K6" s="466"/>
      <c r="L6" s="466"/>
      <c r="M6" s="466"/>
      <c r="N6" s="467"/>
      <c r="O6" s="465" t="s">
        <v>109</v>
      </c>
      <c r="P6" s="466"/>
      <c r="Q6" s="467"/>
      <c r="R6" s="458"/>
      <c r="S6" s="458"/>
      <c r="T6" s="458"/>
      <c r="X6" s="33" t="s">
        <v>55</v>
      </c>
      <c r="Y6" s="36">
        <v>0.01</v>
      </c>
      <c r="Z6" s="35">
        <v>0.2</v>
      </c>
    </row>
    <row r="7" spans="1:26" s="49" customFormat="1" ht="69.599999999999994" thickBot="1" x14ac:dyDescent="0.35">
      <c r="A7" s="461"/>
      <c r="B7" s="461"/>
      <c r="C7" s="455"/>
      <c r="D7" s="455"/>
      <c r="E7" s="464"/>
      <c r="F7" s="62" t="s">
        <v>273</v>
      </c>
      <c r="G7" s="163" t="s">
        <v>175</v>
      </c>
      <c r="H7" s="163" t="s">
        <v>176</v>
      </c>
      <c r="I7" s="163" t="s">
        <v>267</v>
      </c>
      <c r="J7" s="62" t="s">
        <v>90</v>
      </c>
      <c r="K7" s="63" t="s">
        <v>91</v>
      </c>
      <c r="L7" s="63" t="s">
        <v>114</v>
      </c>
      <c r="M7" s="62" t="s">
        <v>92</v>
      </c>
      <c r="N7" s="63" t="s">
        <v>93</v>
      </c>
      <c r="O7" s="63" t="s">
        <v>97</v>
      </c>
      <c r="P7" s="63" t="s">
        <v>3</v>
      </c>
      <c r="Q7" s="63" t="s">
        <v>102</v>
      </c>
      <c r="R7" s="63" t="s">
        <v>113</v>
      </c>
      <c r="S7" s="63" t="s">
        <v>117</v>
      </c>
      <c r="T7" s="320" t="s">
        <v>10</v>
      </c>
      <c r="U7" s="63" t="s">
        <v>268</v>
      </c>
      <c r="V7" s="63" t="s">
        <v>269</v>
      </c>
      <c r="X7" s="38" t="s">
        <v>57</v>
      </c>
      <c r="Y7" s="36">
        <v>0.21</v>
      </c>
      <c r="Z7" s="35">
        <v>0.4</v>
      </c>
    </row>
    <row r="8" spans="1:26" ht="29.4" customHeight="1" x14ac:dyDescent="0.3">
      <c r="A8" s="442" t="str">
        <f>'2 CONTEXTO E IDENTIFICACIÓN'!A9</f>
        <v>R1</v>
      </c>
      <c r="B8" s="445" t="str">
        <f>+'2 CONTEXTO E IDENTIFICACIÓN'!F9</f>
        <v xml:space="preserve">LA NO ENTREGA DE LOS CERTIFICADO CETIL QUE DEPENDE DEL PROCESO DE TALENTO HUMANO </v>
      </c>
      <c r="C8" s="448">
        <f>+'3 PROBABIL E IMPACTO INHERENTE'!E9</f>
        <v>1</v>
      </c>
      <c r="D8" s="451">
        <f>+'3 PROBABIL E IMPACTO INHERENTE'!M9</f>
        <v>0.4</v>
      </c>
      <c r="E8" s="68">
        <v>1</v>
      </c>
      <c r="F8" s="71"/>
      <c r="G8" s="71"/>
      <c r="H8" s="71"/>
      <c r="I8" s="317" t="str">
        <f t="shared" ref="I8:I39" si="0">+CONCATENATE(F8," ",G8," ",H8)</f>
        <v xml:space="preserve">  </v>
      </c>
      <c r="J8" s="5"/>
      <c r="K8" s="64" t="str">
        <f>+IF(J8='11 FORMULAS'!$E$4,'11 FORMULAS'!$F$4,IF(J8='11 FORMULAS'!$E$5,'11 FORMULAS'!$F$5,IF(J8='11 FORMULAS'!$E$6,'11 FORMULAS'!$F$6,"")))</f>
        <v/>
      </c>
      <c r="L8" s="64" t="str">
        <f>+IF(OR(J8='11 FORMULAS'!$O$4,J8='11 FORMULAS'!$O$5),'11 FORMULAS'!$P$5,IF(J8='11 FORMULAS'!$O$6,'11 FORMULAS'!$P$6,""))</f>
        <v/>
      </c>
      <c r="M8" s="5"/>
      <c r="N8" s="64" t="str">
        <f>+IF(M8='11 FORMULAS'!$H$4,'11 FORMULAS'!$I$4,IF(M8='11 FORMULAS'!$H$5,'11 FORMULAS'!$I$5,""))</f>
        <v/>
      </c>
      <c r="O8" s="6"/>
      <c r="P8" s="6"/>
      <c r="Q8" s="6"/>
      <c r="R8" s="332" t="str">
        <f>+IFERROR(K8+N8,"")</f>
        <v/>
      </c>
      <c r="S8" s="332">
        <f>IF(L8='11 FORMULAS'!$P$5,C8-(C8*R8),C8)</f>
        <v>1</v>
      </c>
      <c r="T8" s="332">
        <f>IF(L8='11 FORMULAS'!$P$6,D8-(D8*R8),D8)</f>
        <v>0.4</v>
      </c>
      <c r="U8" s="436">
        <f>+IF(S11="","",S11)</f>
        <v>1</v>
      </c>
      <c r="V8" s="439">
        <f>+IF(T11="","",T11)</f>
        <v>0.4</v>
      </c>
      <c r="X8" s="41" t="s">
        <v>59</v>
      </c>
      <c r="Y8" s="36">
        <v>0.41</v>
      </c>
      <c r="Z8" s="35">
        <v>0.6</v>
      </c>
    </row>
    <row r="9" spans="1:26" ht="29.4" customHeight="1" x14ac:dyDescent="0.3">
      <c r="A9" s="443"/>
      <c r="B9" s="446"/>
      <c r="C9" s="449"/>
      <c r="D9" s="452"/>
      <c r="E9" s="69">
        <v>2</v>
      </c>
      <c r="F9" s="230"/>
      <c r="G9" s="230"/>
      <c r="H9" s="230"/>
      <c r="I9" s="318" t="str">
        <f t="shared" si="0"/>
        <v xml:space="preserve">  </v>
      </c>
      <c r="J9" s="1"/>
      <c r="K9" s="65" t="str">
        <f>+IF(J9='11 FORMULAS'!$E$4,'11 FORMULAS'!$F$4,IF(J9='11 FORMULAS'!$E$5,'11 FORMULAS'!$F$5,IF(J9='11 FORMULAS'!$E$6,'11 FORMULAS'!$F$6,"")))</f>
        <v/>
      </c>
      <c r="L9" s="65" t="str">
        <f>+IF(OR(J9='11 FORMULAS'!$O$4,J9='11 FORMULAS'!$O$5),'11 FORMULAS'!$P$5,IF(J9='11 FORMULAS'!$O$6,'11 FORMULAS'!$P$6,""))</f>
        <v/>
      </c>
      <c r="M9" s="1"/>
      <c r="N9" s="65" t="str">
        <f>+IF(M9='11 FORMULAS'!$H$4,'11 FORMULAS'!$I$4,IF(M9='11 FORMULAS'!$H$5,'11 FORMULAS'!$I$5,""))</f>
        <v/>
      </c>
      <c r="O9" s="4"/>
      <c r="P9" s="4"/>
      <c r="Q9" s="4"/>
      <c r="R9" s="333" t="str">
        <f t="shared" ref="R9:R11" si="1">+IFERROR(K9+N9,"")</f>
        <v/>
      </c>
      <c r="S9" s="333">
        <f>IF(L9='11 FORMULAS'!$P$5,S8-(S8*R9),S8)</f>
        <v>1</v>
      </c>
      <c r="T9" s="333">
        <f>IF(L9='11 FORMULAS'!$P$6,T8-(T8*R9),T8)</f>
        <v>0.4</v>
      </c>
      <c r="U9" s="437"/>
      <c r="V9" s="440"/>
      <c r="X9" s="42" t="s">
        <v>61</v>
      </c>
      <c r="Y9" s="36">
        <v>0.61</v>
      </c>
      <c r="Z9" s="35">
        <v>0.8</v>
      </c>
    </row>
    <row r="10" spans="1:26" ht="29.4" customHeight="1" x14ac:dyDescent="0.3">
      <c r="A10" s="443"/>
      <c r="B10" s="446"/>
      <c r="C10" s="449"/>
      <c r="D10" s="452"/>
      <c r="E10" s="69">
        <v>3</v>
      </c>
      <c r="F10" s="230"/>
      <c r="G10" s="230"/>
      <c r="H10" s="230"/>
      <c r="I10" s="318" t="str">
        <f t="shared" si="0"/>
        <v xml:space="preserve">  </v>
      </c>
      <c r="J10" s="1"/>
      <c r="K10" s="65" t="str">
        <f>+IF(J10='11 FORMULAS'!$E$4,'11 FORMULAS'!$F$4,IF(J10='11 FORMULAS'!$E$5,'11 FORMULAS'!$F$5,IF(J10='11 FORMULAS'!$E$6,'11 FORMULAS'!$F$6,"")))</f>
        <v/>
      </c>
      <c r="L10" s="65" t="str">
        <f>+IF(OR(J10='11 FORMULAS'!$O$4,J10='11 FORMULAS'!$O$5),'11 FORMULAS'!$P$5,IF(J10='11 FORMULAS'!$O$6,'11 FORMULAS'!$P$6,""))</f>
        <v/>
      </c>
      <c r="M10" s="1"/>
      <c r="N10" s="65" t="str">
        <f>+IF(M10='11 FORMULAS'!$H$4,'11 FORMULAS'!$I$4,IF(M10='11 FORMULAS'!$H$5,'11 FORMULAS'!$I$5,""))</f>
        <v/>
      </c>
      <c r="O10" s="4"/>
      <c r="P10" s="4"/>
      <c r="Q10" s="4"/>
      <c r="R10" s="333" t="str">
        <f>+IFERROR(K10+N10,"")</f>
        <v/>
      </c>
      <c r="S10" s="333">
        <f>IF(L10='11 FORMULAS'!$P$5,S9-(S9*R10),S9)</f>
        <v>1</v>
      </c>
      <c r="T10" s="333">
        <f>IF(L10='11 FORMULAS'!$P$6,T9-(T9*R10),T9)</f>
        <v>0.4</v>
      </c>
      <c r="U10" s="437"/>
      <c r="V10" s="440"/>
      <c r="X10" s="43" t="s">
        <v>62</v>
      </c>
      <c r="Y10" s="36">
        <v>0.81</v>
      </c>
      <c r="Z10" s="35">
        <v>1</v>
      </c>
    </row>
    <row r="11" spans="1:26" ht="29.4" customHeight="1" thickBot="1" x14ac:dyDescent="0.35">
      <c r="A11" s="444"/>
      <c r="B11" s="447"/>
      <c r="C11" s="450"/>
      <c r="D11" s="453"/>
      <c r="E11" s="70">
        <v>4</v>
      </c>
      <c r="F11" s="231"/>
      <c r="G11" s="231"/>
      <c r="H11" s="231"/>
      <c r="I11" s="319" t="str">
        <f t="shared" si="0"/>
        <v xml:space="preserve">  </v>
      </c>
      <c r="J11" s="7"/>
      <c r="K11" s="66" t="str">
        <f>+IF(J11='11 FORMULAS'!$E$4,'11 FORMULAS'!$F$4,IF(J11='11 FORMULAS'!$E$5,'11 FORMULAS'!$F$5,IF(J11='11 FORMULAS'!$E$6,'11 FORMULAS'!$F$6,"")))</f>
        <v/>
      </c>
      <c r="L11" s="66" t="str">
        <f>+IF(OR(J11='11 FORMULAS'!$O$4,J11='11 FORMULAS'!$O$5),'11 FORMULAS'!$P$5,IF(J11='11 FORMULAS'!$O$6,'11 FORMULAS'!$P$6,""))</f>
        <v/>
      </c>
      <c r="M11" s="7"/>
      <c r="N11" s="66" t="str">
        <f>+IF(M11='11 FORMULAS'!$H$4,'11 FORMULAS'!$I$4,IF(M11='11 FORMULAS'!$H$5,'11 FORMULAS'!$I$5,""))</f>
        <v/>
      </c>
      <c r="O11" s="8"/>
      <c r="P11" s="8"/>
      <c r="Q11" s="8"/>
      <c r="R11" s="334" t="str">
        <f t="shared" si="1"/>
        <v/>
      </c>
      <c r="S11" s="334">
        <f>IF(L11='11 FORMULAS'!$P$5,S10-(S10*R11),S10)</f>
        <v>1</v>
      </c>
      <c r="T11" s="334">
        <f>IF(L11='11 FORMULAS'!$P$6,T10-(T10*R11),T10)</f>
        <v>0.4</v>
      </c>
      <c r="U11" s="438"/>
      <c r="V11" s="441"/>
      <c r="X11" s="44"/>
      <c r="Y11" s="45"/>
      <c r="Z11" s="46"/>
    </row>
    <row r="12" spans="1:26" ht="29.4" customHeight="1" x14ac:dyDescent="0.3">
      <c r="A12" s="442" t="str">
        <f>'2 CONTEXTO E IDENTIFICACIÓN'!A10</f>
        <v>R2</v>
      </c>
      <c r="B12" s="445" t="str">
        <f>+'2 CONTEXTO E IDENTIFICACIÓN'!F10</f>
        <v xml:space="preserve">LA NO EVALUCION DEL  DESEMPEÑO DEPENDE DEL PROCESO DE TALENTO HUMANO </v>
      </c>
      <c r="C12" s="448">
        <f>+'3 PROBABIL E IMPACTO INHERENTE'!E10</f>
        <v>1</v>
      </c>
      <c r="D12" s="451">
        <f>+'3 PROBABIL E IMPACTO INHERENTE'!M10</f>
        <v>0.4</v>
      </c>
      <c r="E12" s="68">
        <v>1</v>
      </c>
      <c r="F12" s="71"/>
      <c r="G12" s="71"/>
      <c r="H12" s="71"/>
      <c r="I12" s="317" t="str">
        <f t="shared" si="0"/>
        <v xml:space="preserve">  </v>
      </c>
      <c r="J12" s="5"/>
      <c r="K12" s="64" t="str">
        <f>+IF(J12='11 FORMULAS'!$E$4,'11 FORMULAS'!$F$4,IF(J12='11 FORMULAS'!$E$5,'11 FORMULAS'!$F$5,IF(J12='11 FORMULAS'!$E$6,'11 FORMULAS'!$F$6,"")))</f>
        <v/>
      </c>
      <c r="L12" s="64" t="str">
        <f>+IF(OR(J12='11 FORMULAS'!$O$4,J12='11 FORMULAS'!$O$5),'11 FORMULAS'!$P$5,IF(J12='11 FORMULAS'!$O$6,'11 FORMULAS'!$P$6,""))</f>
        <v/>
      </c>
      <c r="M12" s="5"/>
      <c r="N12" s="64" t="str">
        <f>+IF(M12='11 FORMULAS'!$H$4,'11 FORMULAS'!$I$4,IF(M12='11 FORMULAS'!$H$5,'11 FORMULAS'!$I$5,""))</f>
        <v/>
      </c>
      <c r="O12" s="6"/>
      <c r="P12" s="6"/>
      <c r="Q12" s="6"/>
      <c r="R12" s="332" t="str">
        <f>+IFERROR(K12+N12,"")</f>
        <v/>
      </c>
      <c r="S12" s="332">
        <f>IF(L12='11 FORMULAS'!$P$5,C12-(C12*R12),C12)</f>
        <v>1</v>
      </c>
      <c r="T12" s="332">
        <f>IF(L12='11 FORMULAS'!$P$6,D12-(D12*R12),D12)</f>
        <v>0.4</v>
      </c>
      <c r="U12" s="436">
        <f>+IF(S15="","",S15)</f>
        <v>1</v>
      </c>
      <c r="V12" s="439">
        <f>+IF(T15="","",T15)</f>
        <v>0.4</v>
      </c>
      <c r="X12" s="328"/>
      <c r="Y12" s="329"/>
      <c r="Z12" s="329"/>
    </row>
    <row r="13" spans="1:26" ht="29.4" customHeight="1" x14ac:dyDescent="0.3">
      <c r="A13" s="443"/>
      <c r="B13" s="446"/>
      <c r="C13" s="449"/>
      <c r="D13" s="452"/>
      <c r="E13" s="69">
        <v>2</v>
      </c>
      <c r="F13" s="230"/>
      <c r="G13" s="230"/>
      <c r="H13" s="230"/>
      <c r="I13" s="318" t="str">
        <f t="shared" si="0"/>
        <v xml:space="preserve">  </v>
      </c>
      <c r="J13" s="1"/>
      <c r="K13" s="65" t="str">
        <f>+IF(J13='11 FORMULAS'!$E$4,'11 FORMULAS'!$F$4,IF(J13='11 FORMULAS'!$E$5,'11 FORMULAS'!$F$5,IF(J13='11 FORMULAS'!$E$6,'11 FORMULAS'!$F$6,"")))</f>
        <v/>
      </c>
      <c r="L13" s="65" t="str">
        <f>+IF(OR(J13='11 FORMULAS'!$O$4,J13='11 FORMULAS'!$O$5),'11 FORMULAS'!$P$5,IF(J13='11 FORMULAS'!$O$6,'11 FORMULAS'!$P$6,""))</f>
        <v/>
      </c>
      <c r="M13" s="1"/>
      <c r="N13" s="65" t="str">
        <f>+IF(M13='11 FORMULAS'!$H$4,'11 FORMULAS'!$I$4,IF(M13='11 FORMULAS'!$H$5,'11 FORMULAS'!$I$5,""))</f>
        <v/>
      </c>
      <c r="O13" s="4"/>
      <c r="P13" s="4"/>
      <c r="Q13" s="4"/>
      <c r="R13" s="333" t="str">
        <f t="shared" ref="R13" si="2">+IFERROR(K13+N13,"")</f>
        <v/>
      </c>
      <c r="S13" s="333">
        <f>IF(L13='11 FORMULAS'!$P$5,S12-(S12*R13),S12)</f>
        <v>1</v>
      </c>
      <c r="T13" s="333">
        <f>IF(L13='11 FORMULAS'!$P$6,T12-(T12*R13),T12)</f>
        <v>0.4</v>
      </c>
      <c r="U13" s="437"/>
      <c r="V13" s="440"/>
      <c r="X13" s="328"/>
      <c r="Y13" s="329"/>
      <c r="Z13" s="329"/>
    </row>
    <row r="14" spans="1:26" ht="29.4" customHeight="1" x14ac:dyDescent="0.3">
      <c r="A14" s="443"/>
      <c r="B14" s="446"/>
      <c r="C14" s="449"/>
      <c r="D14" s="452"/>
      <c r="E14" s="69">
        <v>3</v>
      </c>
      <c r="F14" s="230"/>
      <c r="G14" s="230"/>
      <c r="H14" s="230"/>
      <c r="I14" s="318" t="str">
        <f t="shared" si="0"/>
        <v xml:space="preserve">  </v>
      </c>
      <c r="J14" s="1"/>
      <c r="K14" s="65" t="str">
        <f>+IF(J14='11 FORMULAS'!$E$4,'11 FORMULAS'!$F$4,IF(J14='11 FORMULAS'!$E$5,'11 FORMULAS'!$F$5,IF(J14='11 FORMULAS'!$E$6,'11 FORMULAS'!$F$6,"")))</f>
        <v/>
      </c>
      <c r="L14" s="65" t="str">
        <f>+IF(OR(J14='11 FORMULAS'!$O$4,J14='11 FORMULAS'!$O$5),'11 FORMULAS'!$P$5,IF(J14='11 FORMULAS'!$O$6,'11 FORMULAS'!$P$6,""))</f>
        <v/>
      </c>
      <c r="M14" s="1"/>
      <c r="N14" s="65" t="str">
        <f>+IF(M14='11 FORMULAS'!$H$4,'11 FORMULAS'!$I$4,IF(M14='11 FORMULAS'!$H$5,'11 FORMULAS'!$I$5,""))</f>
        <v/>
      </c>
      <c r="O14" s="4"/>
      <c r="P14" s="4"/>
      <c r="Q14" s="4"/>
      <c r="R14" s="333" t="str">
        <f>+IFERROR(K14+N14,"")</f>
        <v/>
      </c>
      <c r="S14" s="333">
        <f>IF(L14='11 FORMULAS'!$P$5,S13-(S13*R14),S13)</f>
        <v>1</v>
      </c>
      <c r="T14" s="333">
        <f>IF(L14='11 FORMULAS'!$P$6,T13-(T13*R14),T13)</f>
        <v>0.4</v>
      </c>
      <c r="U14" s="437"/>
      <c r="V14" s="440"/>
      <c r="X14" s="328"/>
      <c r="Y14" s="329"/>
      <c r="Z14" s="329"/>
    </row>
    <row r="15" spans="1:26" ht="29.4" customHeight="1" thickBot="1" x14ac:dyDescent="0.35">
      <c r="A15" s="444"/>
      <c r="B15" s="447"/>
      <c r="C15" s="450"/>
      <c r="D15" s="453"/>
      <c r="E15" s="70">
        <v>4</v>
      </c>
      <c r="F15" s="231"/>
      <c r="G15" s="231"/>
      <c r="H15" s="231"/>
      <c r="I15" s="319" t="str">
        <f t="shared" si="0"/>
        <v xml:space="preserve">  </v>
      </c>
      <c r="J15" s="7"/>
      <c r="K15" s="66" t="str">
        <f>+IF(J15='11 FORMULAS'!$E$4,'11 FORMULAS'!$F$4,IF(J15='11 FORMULAS'!$E$5,'11 FORMULAS'!$F$5,IF(J15='11 FORMULAS'!$E$6,'11 FORMULAS'!$F$6,"")))</f>
        <v/>
      </c>
      <c r="L15" s="66" t="str">
        <f>+IF(OR(J15='11 FORMULAS'!$O$4,J15='11 FORMULAS'!$O$5),'11 FORMULAS'!$P$5,IF(J15='11 FORMULAS'!$O$6,'11 FORMULAS'!$P$6,""))</f>
        <v/>
      </c>
      <c r="M15" s="7"/>
      <c r="N15" s="66" t="str">
        <f>+IF(M15='11 FORMULAS'!$H$4,'11 FORMULAS'!$I$4,IF(M15='11 FORMULAS'!$H$5,'11 FORMULAS'!$I$5,""))</f>
        <v/>
      </c>
      <c r="O15" s="8"/>
      <c r="P15" s="8"/>
      <c r="Q15" s="8"/>
      <c r="R15" s="334" t="str">
        <f t="shared" ref="R15" si="3">+IFERROR(K15+N15,"")</f>
        <v/>
      </c>
      <c r="S15" s="334">
        <f>IF(L15='11 FORMULAS'!$P$5,S14-(S14*R15),S14)</f>
        <v>1</v>
      </c>
      <c r="T15" s="334">
        <f>IF(L15='11 FORMULAS'!$P$6,T14-(T14*R15),T14)</f>
        <v>0.4</v>
      </c>
      <c r="U15" s="438"/>
      <c r="V15" s="441"/>
    </row>
    <row r="16" spans="1:26" ht="29.4" customHeight="1" x14ac:dyDescent="0.3">
      <c r="A16" s="442" t="str">
        <f>'2 CONTEXTO E IDENTIFICACIÓN'!A11</f>
        <v>R3</v>
      </c>
      <c r="B16" s="445" t="str">
        <f>+'2 CONTEXTO E IDENTIFICACIÓN'!F11</f>
        <v>PORQUE NO SE CUENTA CON UN SISTEMA DE INFORMACION PARA EL PROCESO DE TALENTO HUMANO</v>
      </c>
      <c r="C16" s="448">
        <f>+'3 PROBABIL E IMPACTO INHERENTE'!E11</f>
        <v>1</v>
      </c>
      <c r="D16" s="451">
        <f>+'3 PROBABIL E IMPACTO INHERENTE'!M11</f>
        <v>0.2</v>
      </c>
      <c r="E16" s="68">
        <v>1</v>
      </c>
      <c r="F16" s="71"/>
      <c r="G16" s="71"/>
      <c r="H16" s="71"/>
      <c r="I16" s="317" t="str">
        <f t="shared" si="0"/>
        <v xml:space="preserve">  </v>
      </c>
      <c r="J16" s="5"/>
      <c r="K16" s="64" t="str">
        <f>+IF(J16='11 FORMULAS'!$E$4,'11 FORMULAS'!$F$4,IF(J16='11 FORMULAS'!$E$5,'11 FORMULAS'!$F$5,IF(J16='11 FORMULAS'!$E$6,'11 FORMULAS'!$F$6,"")))</f>
        <v/>
      </c>
      <c r="L16" s="64" t="str">
        <f>+IF(OR(J16='11 FORMULAS'!$O$4,J16='11 FORMULAS'!$O$5),'11 FORMULAS'!$P$5,IF(J16='11 FORMULAS'!$O$6,'11 FORMULAS'!$P$6,""))</f>
        <v/>
      </c>
      <c r="M16" s="5"/>
      <c r="N16" s="64" t="str">
        <f>+IF(M16='11 FORMULAS'!$H$4,'11 FORMULAS'!$I$4,IF(M16='11 FORMULAS'!$H$5,'11 FORMULAS'!$I$5,""))</f>
        <v/>
      </c>
      <c r="O16" s="6"/>
      <c r="P16" s="6"/>
      <c r="Q16" s="6"/>
      <c r="R16" s="332" t="str">
        <f>+IFERROR(K16+N16,"")</f>
        <v/>
      </c>
      <c r="S16" s="332">
        <f>IF(L16='11 FORMULAS'!$P$5,C16-(C16*R16),C16)</f>
        <v>1</v>
      </c>
      <c r="T16" s="332">
        <f>IF(L16='11 FORMULAS'!$P$6,D16-(D16*R16),D16)</f>
        <v>0.2</v>
      </c>
      <c r="U16" s="436">
        <f>+IF(S19="","",S19)</f>
        <v>1</v>
      </c>
      <c r="V16" s="439">
        <f>+IF(T19="","",T19)</f>
        <v>0.2</v>
      </c>
      <c r="X16" s="328"/>
      <c r="Y16" s="329"/>
      <c r="Z16" s="329"/>
    </row>
    <row r="17" spans="1:26" ht="29.4" customHeight="1" x14ac:dyDescent="0.3">
      <c r="A17" s="443"/>
      <c r="B17" s="446"/>
      <c r="C17" s="449"/>
      <c r="D17" s="452"/>
      <c r="E17" s="69">
        <v>2</v>
      </c>
      <c r="F17" s="230"/>
      <c r="G17" s="230"/>
      <c r="H17" s="230"/>
      <c r="I17" s="318" t="str">
        <f t="shared" si="0"/>
        <v xml:space="preserve">  </v>
      </c>
      <c r="J17" s="1"/>
      <c r="K17" s="65" t="str">
        <f>+IF(J17='11 FORMULAS'!$E$4,'11 FORMULAS'!$F$4,IF(J17='11 FORMULAS'!$E$5,'11 FORMULAS'!$F$5,IF(J17='11 FORMULAS'!$E$6,'11 FORMULAS'!$F$6,"")))</f>
        <v/>
      </c>
      <c r="L17" s="65" t="str">
        <f>+IF(OR(J17='11 FORMULAS'!$O$4,J17='11 FORMULAS'!$O$5),'11 FORMULAS'!$P$5,IF(J17='11 FORMULAS'!$O$6,'11 FORMULAS'!$P$6,""))</f>
        <v/>
      </c>
      <c r="M17" s="1"/>
      <c r="N17" s="65" t="str">
        <f>+IF(M17='11 FORMULAS'!$H$4,'11 FORMULAS'!$I$4,IF(M17='11 FORMULAS'!$H$5,'11 FORMULAS'!$I$5,""))</f>
        <v/>
      </c>
      <c r="O17" s="4"/>
      <c r="P17" s="4"/>
      <c r="Q17" s="4"/>
      <c r="R17" s="333" t="str">
        <f t="shared" ref="R17" si="4">+IFERROR(K17+N17,"")</f>
        <v/>
      </c>
      <c r="S17" s="333">
        <f>IF(L17='11 FORMULAS'!$P$5,S16-(S16*R17),S16)</f>
        <v>1</v>
      </c>
      <c r="T17" s="333">
        <f>IF(L17='11 FORMULAS'!$P$6,T16-(T16*R17),T16)</f>
        <v>0.2</v>
      </c>
      <c r="U17" s="437"/>
      <c r="V17" s="440"/>
      <c r="X17" s="328"/>
      <c r="Y17" s="329"/>
      <c r="Z17" s="329"/>
    </row>
    <row r="18" spans="1:26" ht="29.4" customHeight="1" x14ac:dyDescent="0.3">
      <c r="A18" s="443"/>
      <c r="B18" s="446"/>
      <c r="C18" s="449"/>
      <c r="D18" s="452"/>
      <c r="E18" s="69">
        <v>3</v>
      </c>
      <c r="F18" s="230"/>
      <c r="G18" s="230"/>
      <c r="H18" s="230"/>
      <c r="I18" s="318" t="str">
        <f t="shared" si="0"/>
        <v xml:space="preserve">  </v>
      </c>
      <c r="J18" s="1"/>
      <c r="K18" s="65" t="str">
        <f>+IF(J18='11 FORMULAS'!$E$4,'11 FORMULAS'!$F$4,IF(J18='11 FORMULAS'!$E$5,'11 FORMULAS'!$F$5,IF(J18='11 FORMULAS'!$E$6,'11 FORMULAS'!$F$6,"")))</f>
        <v/>
      </c>
      <c r="L18" s="65" t="str">
        <f>+IF(OR(J18='11 FORMULAS'!$O$4,J18='11 FORMULAS'!$O$5),'11 FORMULAS'!$P$5,IF(J18='11 FORMULAS'!$O$6,'11 FORMULAS'!$P$6,""))</f>
        <v/>
      </c>
      <c r="M18" s="1"/>
      <c r="N18" s="65" t="str">
        <f>+IF(M18='11 FORMULAS'!$H$4,'11 FORMULAS'!$I$4,IF(M18='11 FORMULAS'!$H$5,'11 FORMULAS'!$I$5,""))</f>
        <v/>
      </c>
      <c r="O18" s="4"/>
      <c r="P18" s="4"/>
      <c r="Q18" s="4"/>
      <c r="R18" s="333" t="str">
        <f>+IFERROR(K18+N18,"")</f>
        <v/>
      </c>
      <c r="S18" s="333">
        <f>IF(L18='11 FORMULAS'!$P$5,S17-(S17*R18),S17)</f>
        <v>1</v>
      </c>
      <c r="T18" s="333">
        <f>IF(L18='11 FORMULAS'!$P$6,T17-(T17*R18),T17)</f>
        <v>0.2</v>
      </c>
      <c r="U18" s="437"/>
      <c r="V18" s="440"/>
      <c r="X18" s="328"/>
      <c r="Y18" s="329"/>
      <c r="Z18" s="329"/>
    </row>
    <row r="19" spans="1:26" ht="29.4" customHeight="1" thickBot="1" x14ac:dyDescent="0.35">
      <c r="A19" s="444"/>
      <c r="B19" s="447"/>
      <c r="C19" s="450"/>
      <c r="D19" s="453"/>
      <c r="E19" s="70">
        <v>4</v>
      </c>
      <c r="F19" s="231"/>
      <c r="G19" s="231"/>
      <c r="H19" s="231"/>
      <c r="I19" s="319" t="str">
        <f t="shared" si="0"/>
        <v xml:space="preserve">  </v>
      </c>
      <c r="J19" s="7"/>
      <c r="K19" s="66" t="str">
        <f>+IF(J19='11 FORMULAS'!$E$4,'11 FORMULAS'!$F$4,IF(J19='11 FORMULAS'!$E$5,'11 FORMULAS'!$F$5,IF(J19='11 FORMULAS'!$E$6,'11 FORMULAS'!$F$6,"")))</f>
        <v/>
      </c>
      <c r="L19" s="66" t="str">
        <f>+IF(OR(J19='11 FORMULAS'!$O$4,J19='11 FORMULAS'!$O$5),'11 FORMULAS'!$P$5,IF(J19='11 FORMULAS'!$O$6,'11 FORMULAS'!$P$6,""))</f>
        <v/>
      </c>
      <c r="M19" s="7"/>
      <c r="N19" s="66" t="str">
        <f>+IF(M19='11 FORMULAS'!$H$4,'11 FORMULAS'!$I$4,IF(M19='11 FORMULAS'!$H$5,'11 FORMULAS'!$I$5,""))</f>
        <v/>
      </c>
      <c r="O19" s="8"/>
      <c r="P19" s="8"/>
      <c r="Q19" s="8"/>
      <c r="R19" s="334" t="str">
        <f t="shared" ref="R19" si="5">+IFERROR(K19+N19,"")</f>
        <v/>
      </c>
      <c r="S19" s="334">
        <f>IF(L19='11 FORMULAS'!$P$5,S18-(S18*R19),S18)</f>
        <v>1</v>
      </c>
      <c r="T19" s="334">
        <f>IF(L19='11 FORMULAS'!$P$6,T18-(T18*R19),T18)</f>
        <v>0.2</v>
      </c>
      <c r="U19" s="438"/>
      <c r="V19" s="441"/>
    </row>
    <row r="20" spans="1:26" ht="29.4" customHeight="1" x14ac:dyDescent="0.3">
      <c r="A20" s="442" t="str">
        <f>'2 CONTEXTO E IDENTIFICACIÓN'!A12</f>
        <v>R4</v>
      </c>
      <c r="B20" s="445" t="str">
        <f>+'2 CONTEXTO E IDENTIFICACIÓN'!F12</f>
        <v>PORQUE NO SE CUENTA CON UN SISTEMA DE INFORMACION PARA EL PROCESO DE TALENTO HUMANO</v>
      </c>
      <c r="C20" s="448">
        <f>+'3 PROBABIL E IMPACTO INHERENTE'!E12</f>
        <v>1</v>
      </c>
      <c r="D20" s="451">
        <f>+'3 PROBABIL E IMPACTO INHERENTE'!M12</f>
        <v>0.2</v>
      </c>
      <c r="E20" s="68">
        <v>1</v>
      </c>
      <c r="F20" s="71"/>
      <c r="G20" s="71"/>
      <c r="H20" s="71"/>
      <c r="I20" s="317" t="str">
        <f t="shared" si="0"/>
        <v xml:space="preserve">  </v>
      </c>
      <c r="J20" s="5"/>
      <c r="K20" s="64" t="str">
        <f>+IF(J20='11 FORMULAS'!$E$4,'11 FORMULAS'!$F$4,IF(J20='11 FORMULAS'!$E$5,'11 FORMULAS'!$F$5,IF(J20='11 FORMULAS'!$E$6,'11 FORMULAS'!$F$6,"")))</f>
        <v/>
      </c>
      <c r="L20" s="64" t="str">
        <f>+IF(OR(J20='11 FORMULAS'!$O$4,J20='11 FORMULAS'!$O$5),'11 FORMULAS'!$P$5,IF(J20='11 FORMULAS'!$O$6,'11 FORMULAS'!$P$6,""))</f>
        <v/>
      </c>
      <c r="M20" s="5"/>
      <c r="N20" s="64" t="str">
        <f>+IF(M20='11 FORMULAS'!$H$4,'11 FORMULAS'!$I$4,IF(M20='11 FORMULAS'!$H$5,'11 FORMULAS'!$I$5,""))</f>
        <v/>
      </c>
      <c r="O20" s="6"/>
      <c r="P20" s="6"/>
      <c r="Q20" s="6"/>
      <c r="R20" s="332" t="str">
        <f>+IFERROR(K20+N20,"")</f>
        <v/>
      </c>
      <c r="S20" s="332">
        <f>IF(L20='11 FORMULAS'!$P$5,C20-(C20*R20),C20)</f>
        <v>1</v>
      </c>
      <c r="T20" s="332">
        <f>IF(L20='11 FORMULAS'!$P$6,D20-(D20*R20),D20)</f>
        <v>0.2</v>
      </c>
      <c r="U20" s="436">
        <f>+IF(S23="","",S23)</f>
        <v>1</v>
      </c>
      <c r="V20" s="439">
        <f>+IF(T23="","",T23)</f>
        <v>0.2</v>
      </c>
      <c r="X20" s="328"/>
      <c r="Y20" s="329"/>
      <c r="Z20" s="329"/>
    </row>
    <row r="21" spans="1:26" ht="29.4" customHeight="1" x14ac:dyDescent="0.3">
      <c r="A21" s="443"/>
      <c r="B21" s="446"/>
      <c r="C21" s="449"/>
      <c r="D21" s="452"/>
      <c r="E21" s="69">
        <v>2</v>
      </c>
      <c r="F21" s="230"/>
      <c r="G21" s="230"/>
      <c r="H21" s="230"/>
      <c r="I21" s="318" t="str">
        <f t="shared" si="0"/>
        <v xml:space="preserve">  </v>
      </c>
      <c r="J21" s="1"/>
      <c r="K21" s="65" t="str">
        <f>+IF(J21='11 FORMULAS'!$E$4,'11 FORMULAS'!$F$4,IF(J21='11 FORMULAS'!$E$5,'11 FORMULAS'!$F$5,IF(J21='11 FORMULAS'!$E$6,'11 FORMULAS'!$F$6,"")))</f>
        <v/>
      </c>
      <c r="L21" s="65" t="str">
        <f>+IF(OR(J21='11 FORMULAS'!$O$4,J21='11 FORMULAS'!$O$5),'11 FORMULAS'!$P$5,IF(J21='11 FORMULAS'!$O$6,'11 FORMULAS'!$P$6,""))</f>
        <v/>
      </c>
      <c r="M21" s="1"/>
      <c r="N21" s="65" t="str">
        <f>+IF(M21='11 FORMULAS'!$H$4,'11 FORMULAS'!$I$4,IF(M21='11 FORMULAS'!$H$5,'11 FORMULAS'!$I$5,""))</f>
        <v/>
      </c>
      <c r="O21" s="4"/>
      <c r="P21" s="4"/>
      <c r="Q21" s="4"/>
      <c r="R21" s="333" t="str">
        <f t="shared" ref="R21" si="6">+IFERROR(K21+N21,"")</f>
        <v/>
      </c>
      <c r="S21" s="333">
        <f>IF(L21='11 FORMULAS'!$P$5,S20-(S20*R21),S20)</f>
        <v>1</v>
      </c>
      <c r="T21" s="333">
        <f>IF(L21='11 FORMULAS'!$P$6,T20-(T20*R21),T20)</f>
        <v>0.2</v>
      </c>
      <c r="U21" s="437"/>
      <c r="V21" s="440"/>
      <c r="X21" s="328"/>
      <c r="Y21" s="329"/>
      <c r="Z21" s="329"/>
    </row>
    <row r="22" spans="1:26" ht="29.4" customHeight="1" x14ac:dyDescent="0.3">
      <c r="A22" s="443"/>
      <c r="B22" s="446"/>
      <c r="C22" s="449"/>
      <c r="D22" s="452"/>
      <c r="E22" s="69">
        <v>3</v>
      </c>
      <c r="F22" s="230"/>
      <c r="G22" s="230"/>
      <c r="H22" s="230"/>
      <c r="I22" s="318" t="str">
        <f t="shared" si="0"/>
        <v xml:space="preserve">  </v>
      </c>
      <c r="J22" s="1"/>
      <c r="K22" s="65" t="str">
        <f>+IF(J22='11 FORMULAS'!$E$4,'11 FORMULAS'!$F$4,IF(J22='11 FORMULAS'!$E$5,'11 FORMULAS'!$F$5,IF(J22='11 FORMULAS'!$E$6,'11 FORMULAS'!$F$6,"")))</f>
        <v/>
      </c>
      <c r="L22" s="65" t="str">
        <f>+IF(OR(J22='11 FORMULAS'!$O$4,J22='11 FORMULAS'!$O$5),'11 FORMULAS'!$P$5,IF(J22='11 FORMULAS'!$O$6,'11 FORMULAS'!$P$6,""))</f>
        <v/>
      </c>
      <c r="M22" s="1"/>
      <c r="N22" s="65" t="str">
        <f>+IF(M22='11 FORMULAS'!$H$4,'11 FORMULAS'!$I$4,IF(M22='11 FORMULAS'!$H$5,'11 FORMULAS'!$I$5,""))</f>
        <v/>
      </c>
      <c r="O22" s="4"/>
      <c r="P22" s="4"/>
      <c r="Q22" s="4"/>
      <c r="R22" s="333" t="str">
        <f>+IFERROR(K22+N22,"")</f>
        <v/>
      </c>
      <c r="S22" s="333">
        <f>IF(L22='11 FORMULAS'!$P$5,S21-(S21*R22),S21)</f>
        <v>1</v>
      </c>
      <c r="T22" s="333">
        <f>IF(L22='11 FORMULAS'!$P$6,T21-(T21*R22),T21)</f>
        <v>0.2</v>
      </c>
      <c r="U22" s="437"/>
      <c r="V22" s="440"/>
      <c r="X22" s="328"/>
      <c r="Y22" s="329"/>
      <c r="Z22" s="329"/>
    </row>
    <row r="23" spans="1:26" ht="29.4" customHeight="1" thickBot="1" x14ac:dyDescent="0.35">
      <c r="A23" s="444"/>
      <c r="B23" s="447"/>
      <c r="C23" s="450"/>
      <c r="D23" s="453"/>
      <c r="E23" s="70">
        <v>4</v>
      </c>
      <c r="F23" s="231"/>
      <c r="G23" s="231"/>
      <c r="H23" s="231"/>
      <c r="I23" s="319" t="str">
        <f t="shared" si="0"/>
        <v xml:space="preserve">  </v>
      </c>
      <c r="J23" s="7"/>
      <c r="K23" s="66" t="str">
        <f>+IF(J23='11 FORMULAS'!$E$4,'11 FORMULAS'!$F$4,IF(J23='11 FORMULAS'!$E$5,'11 FORMULAS'!$F$5,IF(J23='11 FORMULAS'!$E$6,'11 FORMULAS'!$F$6,"")))</f>
        <v/>
      </c>
      <c r="L23" s="66" t="str">
        <f>+IF(OR(J23='11 FORMULAS'!$O$4,J23='11 FORMULAS'!$O$5),'11 FORMULAS'!$P$5,IF(J23='11 FORMULAS'!$O$6,'11 FORMULAS'!$P$6,""))</f>
        <v/>
      </c>
      <c r="M23" s="7"/>
      <c r="N23" s="66" t="str">
        <f>+IF(M23='11 FORMULAS'!$H$4,'11 FORMULAS'!$I$4,IF(M23='11 FORMULAS'!$H$5,'11 FORMULAS'!$I$5,""))</f>
        <v/>
      </c>
      <c r="O23" s="8"/>
      <c r="P23" s="8"/>
      <c r="Q23" s="8"/>
      <c r="R23" s="334" t="str">
        <f t="shared" ref="R23" si="7">+IFERROR(K23+N23,"")</f>
        <v/>
      </c>
      <c r="S23" s="334">
        <f>IF(L23='11 FORMULAS'!$P$5,S22-(S22*R23),S22)</f>
        <v>1</v>
      </c>
      <c r="T23" s="334">
        <f>IF(L23='11 FORMULAS'!$P$6,T22-(T22*R23),T22)</f>
        <v>0.2</v>
      </c>
      <c r="U23" s="438"/>
      <c r="V23" s="441"/>
    </row>
    <row r="24" spans="1:26" ht="29.4" customHeight="1" x14ac:dyDescent="0.3">
      <c r="A24" s="442" t="str">
        <f>'2 CONTEXTO E IDENTIFICACIÓN'!A13</f>
        <v>R5</v>
      </c>
      <c r="B24" s="445" t="str">
        <f>+'2 CONTEXTO E IDENTIFICACIÓN'!F13</f>
        <v>Posibilidad de pérdida reputacional Debilidad en la implementación de la cultura organizacional, lo cual se veria reflejado en una mala prestación del servicio. bajo sentido de pertenencia, o incumplimiento o desvíos de los objetivos y metas institucionales. PORQUE NO SE CUENTA CON UN SISTEMA DE INFORMACION PARA EL PROCESO DE TALENTO HUMANO</v>
      </c>
      <c r="C24" s="448">
        <f>+'3 PROBABIL E IMPACTO INHERENTE'!E13</f>
        <v>1</v>
      </c>
      <c r="D24" s="451">
        <f>+'3 PROBABIL E IMPACTO INHERENTE'!M13</f>
        <v>0.2</v>
      </c>
      <c r="E24" s="68">
        <v>1</v>
      </c>
      <c r="F24" s="71"/>
      <c r="G24" s="71"/>
      <c r="H24" s="71"/>
      <c r="I24" s="317" t="str">
        <f t="shared" si="0"/>
        <v xml:space="preserve">  </v>
      </c>
      <c r="J24" s="5"/>
      <c r="K24" s="64" t="str">
        <f>+IF(J24='11 FORMULAS'!$E$4,'11 FORMULAS'!$F$4,IF(J24='11 FORMULAS'!$E$5,'11 FORMULAS'!$F$5,IF(J24='11 FORMULAS'!$E$6,'11 FORMULAS'!$F$6,"")))</f>
        <v/>
      </c>
      <c r="L24" s="64" t="str">
        <f>+IF(OR(J24='11 FORMULAS'!$O$4,J24='11 FORMULAS'!$O$5),'11 FORMULAS'!$P$5,IF(J24='11 FORMULAS'!$O$6,'11 FORMULAS'!$P$6,""))</f>
        <v/>
      </c>
      <c r="M24" s="5"/>
      <c r="N24" s="64" t="str">
        <f>+IF(M24='11 FORMULAS'!$H$4,'11 FORMULAS'!$I$4,IF(M24='11 FORMULAS'!$H$5,'11 FORMULAS'!$I$5,""))</f>
        <v/>
      </c>
      <c r="O24" s="6"/>
      <c r="P24" s="6"/>
      <c r="Q24" s="6"/>
      <c r="R24" s="332" t="str">
        <f>+IFERROR(K24+N24,"")</f>
        <v/>
      </c>
      <c r="S24" s="332">
        <f>IF(L24='11 FORMULAS'!$P$5,C24-(C24*R24),C24)</f>
        <v>1</v>
      </c>
      <c r="T24" s="332">
        <f>IF(L24='11 FORMULAS'!$P$6,D24-(D24*R24),D24)</f>
        <v>0.2</v>
      </c>
      <c r="U24" s="436">
        <f>+IF(S27="","",S27)</f>
        <v>1</v>
      </c>
      <c r="V24" s="439">
        <f>+IF(T27="","",T27)</f>
        <v>0.2</v>
      </c>
      <c r="X24" s="328"/>
      <c r="Y24" s="329"/>
      <c r="Z24" s="329"/>
    </row>
    <row r="25" spans="1:26" ht="29.4" customHeight="1" x14ac:dyDescent="0.3">
      <c r="A25" s="443"/>
      <c r="B25" s="446"/>
      <c r="C25" s="449"/>
      <c r="D25" s="452"/>
      <c r="E25" s="69">
        <v>2</v>
      </c>
      <c r="F25" s="230"/>
      <c r="G25" s="230"/>
      <c r="H25" s="230"/>
      <c r="I25" s="318" t="str">
        <f t="shared" si="0"/>
        <v xml:space="preserve">  </v>
      </c>
      <c r="J25" s="1"/>
      <c r="K25" s="65" t="str">
        <f>+IF(J25='11 FORMULAS'!$E$4,'11 FORMULAS'!$F$4,IF(J25='11 FORMULAS'!$E$5,'11 FORMULAS'!$F$5,IF(J25='11 FORMULAS'!$E$6,'11 FORMULAS'!$F$6,"")))</f>
        <v/>
      </c>
      <c r="L25" s="65" t="str">
        <f>+IF(OR(J25='11 FORMULAS'!$O$4,J25='11 FORMULAS'!$O$5),'11 FORMULAS'!$P$5,IF(J25='11 FORMULAS'!$O$6,'11 FORMULAS'!$P$6,""))</f>
        <v/>
      </c>
      <c r="M25" s="1"/>
      <c r="N25" s="65" t="str">
        <f>+IF(M25='11 FORMULAS'!$H$4,'11 FORMULAS'!$I$4,IF(M25='11 FORMULAS'!$H$5,'11 FORMULAS'!$I$5,""))</f>
        <v/>
      </c>
      <c r="O25" s="4"/>
      <c r="P25" s="4"/>
      <c r="Q25" s="4"/>
      <c r="R25" s="333" t="str">
        <f t="shared" ref="R25" si="8">+IFERROR(K25+N25,"")</f>
        <v/>
      </c>
      <c r="S25" s="333">
        <f>IF(L25='11 FORMULAS'!$P$5,S24-(S24*R25),S24)</f>
        <v>1</v>
      </c>
      <c r="T25" s="333">
        <f>IF(L25='11 FORMULAS'!$P$6,T24-(T24*R25),T24)</f>
        <v>0.2</v>
      </c>
      <c r="U25" s="437"/>
      <c r="V25" s="440"/>
      <c r="X25" s="328"/>
      <c r="Y25" s="329"/>
      <c r="Z25" s="329"/>
    </row>
    <row r="26" spans="1:26" ht="29.4" customHeight="1" x14ac:dyDescent="0.3">
      <c r="A26" s="443"/>
      <c r="B26" s="446"/>
      <c r="C26" s="449"/>
      <c r="D26" s="452"/>
      <c r="E26" s="69">
        <v>3</v>
      </c>
      <c r="F26" s="230"/>
      <c r="G26" s="230"/>
      <c r="H26" s="230"/>
      <c r="I26" s="318" t="str">
        <f t="shared" si="0"/>
        <v xml:space="preserve">  </v>
      </c>
      <c r="J26" s="1"/>
      <c r="K26" s="65" t="str">
        <f>+IF(J26='11 FORMULAS'!$E$4,'11 FORMULAS'!$F$4,IF(J26='11 FORMULAS'!$E$5,'11 FORMULAS'!$F$5,IF(J26='11 FORMULAS'!$E$6,'11 FORMULAS'!$F$6,"")))</f>
        <v/>
      </c>
      <c r="L26" s="65" t="str">
        <f>+IF(OR(J26='11 FORMULAS'!$O$4,J26='11 FORMULAS'!$O$5),'11 FORMULAS'!$P$5,IF(J26='11 FORMULAS'!$O$6,'11 FORMULAS'!$P$6,""))</f>
        <v/>
      </c>
      <c r="M26" s="1"/>
      <c r="N26" s="65" t="str">
        <f>+IF(M26='11 FORMULAS'!$H$4,'11 FORMULAS'!$I$4,IF(M26='11 FORMULAS'!$H$5,'11 FORMULAS'!$I$5,""))</f>
        <v/>
      </c>
      <c r="O26" s="4"/>
      <c r="P26" s="4"/>
      <c r="Q26" s="4"/>
      <c r="R26" s="333" t="str">
        <f>+IFERROR(K26+N26,"")</f>
        <v/>
      </c>
      <c r="S26" s="333">
        <f>IF(L26='11 FORMULAS'!$P$5,S25-(S25*R26),S25)</f>
        <v>1</v>
      </c>
      <c r="T26" s="333">
        <f>IF(L26='11 FORMULAS'!$P$6,T25-(T25*R26),T25)</f>
        <v>0.2</v>
      </c>
      <c r="U26" s="437"/>
      <c r="V26" s="440"/>
      <c r="X26" s="328"/>
      <c r="Y26" s="329"/>
      <c r="Z26" s="329"/>
    </row>
    <row r="27" spans="1:26" ht="29.4" customHeight="1" thickBot="1" x14ac:dyDescent="0.35">
      <c r="A27" s="444"/>
      <c r="B27" s="447"/>
      <c r="C27" s="450"/>
      <c r="D27" s="453"/>
      <c r="E27" s="70">
        <v>4</v>
      </c>
      <c r="F27" s="231"/>
      <c r="G27" s="231"/>
      <c r="H27" s="231"/>
      <c r="I27" s="319" t="str">
        <f t="shared" si="0"/>
        <v xml:space="preserve">  </v>
      </c>
      <c r="J27" s="7"/>
      <c r="K27" s="66" t="str">
        <f>+IF(J27='11 FORMULAS'!$E$4,'11 FORMULAS'!$F$4,IF(J27='11 FORMULAS'!$E$5,'11 FORMULAS'!$F$5,IF(J27='11 FORMULAS'!$E$6,'11 FORMULAS'!$F$6,"")))</f>
        <v/>
      </c>
      <c r="L27" s="66" t="str">
        <f>+IF(OR(J27='11 FORMULAS'!$O$4,J27='11 FORMULAS'!$O$5),'11 FORMULAS'!$P$5,IF(J27='11 FORMULAS'!$O$6,'11 FORMULAS'!$P$6,""))</f>
        <v/>
      </c>
      <c r="M27" s="7"/>
      <c r="N27" s="66" t="str">
        <f>+IF(M27='11 FORMULAS'!$H$4,'11 FORMULAS'!$I$4,IF(M27='11 FORMULAS'!$H$5,'11 FORMULAS'!$I$5,""))</f>
        <v/>
      </c>
      <c r="O27" s="8"/>
      <c r="P27" s="8"/>
      <c r="Q27" s="8"/>
      <c r="R27" s="334" t="str">
        <f t="shared" ref="R27" si="9">+IFERROR(K27+N27,"")</f>
        <v/>
      </c>
      <c r="S27" s="334">
        <f>IF(L27='11 FORMULAS'!$P$5,S26-(S26*R27),S26)</f>
        <v>1</v>
      </c>
      <c r="T27" s="334">
        <f>IF(L27='11 FORMULAS'!$P$6,T26-(T26*R27),T26)</f>
        <v>0.2</v>
      </c>
      <c r="U27" s="438"/>
      <c r="V27" s="441"/>
    </row>
    <row r="28" spans="1:26" ht="29.4" customHeight="1" x14ac:dyDescent="0.3">
      <c r="A28" s="442" t="str">
        <f>'2 CONTEXTO E IDENTIFICACIÓN'!A14</f>
        <v>R6</v>
      </c>
      <c r="B28" s="445" t="str">
        <f>+'2 CONTEXTO E IDENTIFICACIÓN'!F14</f>
        <v>Posibilidad de pérdida reputacional Pérdida reputacional por insatisfacción de los grupos de valor o sanciones de entes de control debido al incumplimiento de los términos de ley para la atención de requerimientos PORQUE NO SE CUENTA CON UN SISTEMA DE INFORMACION PARA EL PROCESO DE SIAU</v>
      </c>
      <c r="C28" s="448">
        <f>+'3 PROBABIL E IMPACTO INHERENTE'!E14</f>
        <v>1</v>
      </c>
      <c r="D28" s="451">
        <f>+'3 PROBABIL E IMPACTO INHERENTE'!M14</f>
        <v>0.2</v>
      </c>
      <c r="E28" s="68">
        <v>1</v>
      </c>
      <c r="F28" s="71"/>
      <c r="G28" s="71"/>
      <c r="H28" s="71"/>
      <c r="I28" s="317" t="str">
        <f t="shared" si="0"/>
        <v xml:space="preserve">  </v>
      </c>
      <c r="J28" s="5"/>
      <c r="K28" s="64" t="str">
        <f>+IF(J28='11 FORMULAS'!$E$4,'11 FORMULAS'!$F$4,IF(J28='11 FORMULAS'!$E$5,'11 FORMULAS'!$F$5,IF(J28='11 FORMULAS'!$E$6,'11 FORMULAS'!$F$6,"")))</f>
        <v/>
      </c>
      <c r="L28" s="64" t="str">
        <f>+IF(OR(J28='11 FORMULAS'!$O$4,J28='11 FORMULAS'!$O$5),'11 FORMULAS'!$P$5,IF(J28='11 FORMULAS'!$O$6,'11 FORMULAS'!$P$6,""))</f>
        <v/>
      </c>
      <c r="M28" s="5"/>
      <c r="N28" s="64" t="str">
        <f>+IF(M28='11 FORMULAS'!$H$4,'11 FORMULAS'!$I$4,IF(M28='11 FORMULAS'!$H$5,'11 FORMULAS'!$I$5,""))</f>
        <v/>
      </c>
      <c r="O28" s="6"/>
      <c r="P28" s="6"/>
      <c r="Q28" s="6"/>
      <c r="R28" s="332" t="str">
        <f>+IFERROR(K28+N28,"")</f>
        <v/>
      </c>
      <c r="S28" s="332">
        <f>IF(L28='11 FORMULAS'!$P$5,C28-(C28*R28),C28)</f>
        <v>1</v>
      </c>
      <c r="T28" s="332">
        <f>IF(L28='11 FORMULAS'!$P$6,D28-(D28*R28),D28)</f>
        <v>0.2</v>
      </c>
      <c r="U28" s="436">
        <f>+IF(S31="","",S31)</f>
        <v>1</v>
      </c>
      <c r="V28" s="439">
        <f>+IF(T31="","",T31)</f>
        <v>0.2</v>
      </c>
      <c r="X28" s="328"/>
      <c r="Y28" s="329"/>
      <c r="Z28" s="329"/>
    </row>
    <row r="29" spans="1:26" ht="29.4" customHeight="1" x14ac:dyDescent="0.3">
      <c r="A29" s="443"/>
      <c r="B29" s="446"/>
      <c r="C29" s="449"/>
      <c r="D29" s="452"/>
      <c r="E29" s="69">
        <v>2</v>
      </c>
      <c r="F29" s="230"/>
      <c r="G29" s="230"/>
      <c r="H29" s="230"/>
      <c r="I29" s="318" t="str">
        <f t="shared" si="0"/>
        <v xml:space="preserve">  </v>
      </c>
      <c r="J29" s="1"/>
      <c r="K29" s="65" t="str">
        <f>+IF(J29='11 FORMULAS'!$E$4,'11 FORMULAS'!$F$4,IF(J29='11 FORMULAS'!$E$5,'11 FORMULAS'!$F$5,IF(J29='11 FORMULAS'!$E$6,'11 FORMULAS'!$F$6,"")))</f>
        <v/>
      </c>
      <c r="L29" s="65" t="str">
        <f>+IF(OR(J29='11 FORMULAS'!$O$4,J29='11 FORMULAS'!$O$5),'11 FORMULAS'!$P$5,IF(J29='11 FORMULAS'!$O$6,'11 FORMULAS'!$P$6,""))</f>
        <v/>
      </c>
      <c r="M29" s="1"/>
      <c r="N29" s="65" t="str">
        <f>+IF(M29='11 FORMULAS'!$H$4,'11 FORMULAS'!$I$4,IF(M29='11 FORMULAS'!$H$5,'11 FORMULAS'!$I$5,""))</f>
        <v/>
      </c>
      <c r="O29" s="4"/>
      <c r="P29" s="4"/>
      <c r="Q29" s="4"/>
      <c r="R29" s="333" t="str">
        <f t="shared" ref="R29" si="10">+IFERROR(K29+N29,"")</f>
        <v/>
      </c>
      <c r="S29" s="333">
        <f>IF(L29='11 FORMULAS'!$P$5,S28-(S28*R29),S28)</f>
        <v>1</v>
      </c>
      <c r="T29" s="333">
        <f>IF(L29='11 FORMULAS'!$P$6,T28-(T28*R29),T28)</f>
        <v>0.2</v>
      </c>
      <c r="U29" s="437"/>
      <c r="V29" s="440"/>
      <c r="X29" s="328"/>
      <c r="Y29" s="329"/>
      <c r="Z29" s="329"/>
    </row>
    <row r="30" spans="1:26" ht="29.4" customHeight="1" x14ac:dyDescent="0.3">
      <c r="A30" s="443"/>
      <c r="B30" s="446"/>
      <c r="C30" s="449"/>
      <c r="D30" s="452"/>
      <c r="E30" s="69">
        <v>3</v>
      </c>
      <c r="F30" s="230"/>
      <c r="G30" s="230"/>
      <c r="H30" s="230"/>
      <c r="I30" s="318" t="str">
        <f t="shared" si="0"/>
        <v xml:space="preserve">  </v>
      </c>
      <c r="J30" s="1"/>
      <c r="K30" s="65" t="str">
        <f>+IF(J30='11 FORMULAS'!$E$4,'11 FORMULAS'!$F$4,IF(J30='11 FORMULAS'!$E$5,'11 FORMULAS'!$F$5,IF(J30='11 FORMULAS'!$E$6,'11 FORMULAS'!$F$6,"")))</f>
        <v/>
      </c>
      <c r="L30" s="65" t="str">
        <f>+IF(OR(J30='11 FORMULAS'!$O$4,J30='11 FORMULAS'!$O$5),'11 FORMULAS'!$P$5,IF(J30='11 FORMULAS'!$O$6,'11 FORMULAS'!$P$6,""))</f>
        <v/>
      </c>
      <c r="M30" s="1"/>
      <c r="N30" s="65" t="str">
        <f>+IF(M30='11 FORMULAS'!$H$4,'11 FORMULAS'!$I$4,IF(M30='11 FORMULAS'!$H$5,'11 FORMULAS'!$I$5,""))</f>
        <v/>
      </c>
      <c r="O30" s="4"/>
      <c r="P30" s="4"/>
      <c r="Q30" s="4"/>
      <c r="R30" s="333" t="str">
        <f>+IFERROR(K30+N30,"")</f>
        <v/>
      </c>
      <c r="S30" s="333">
        <f>IF(L30='11 FORMULAS'!$P$5,S29-(S29*R30),S29)</f>
        <v>1</v>
      </c>
      <c r="T30" s="333">
        <f>IF(L30='11 FORMULAS'!$P$6,T29-(T29*R30),T29)</f>
        <v>0.2</v>
      </c>
      <c r="U30" s="437"/>
      <c r="V30" s="440"/>
      <c r="X30" s="328"/>
      <c r="Y30" s="329"/>
      <c r="Z30" s="329"/>
    </row>
    <row r="31" spans="1:26" ht="29.4" customHeight="1" thickBot="1" x14ac:dyDescent="0.35">
      <c r="A31" s="444"/>
      <c r="B31" s="447"/>
      <c r="C31" s="450"/>
      <c r="D31" s="453"/>
      <c r="E31" s="70">
        <v>4</v>
      </c>
      <c r="F31" s="231"/>
      <c r="G31" s="231"/>
      <c r="H31" s="231"/>
      <c r="I31" s="319" t="str">
        <f t="shared" si="0"/>
        <v xml:space="preserve">  </v>
      </c>
      <c r="J31" s="7"/>
      <c r="K31" s="66" t="str">
        <f>+IF(J31='11 FORMULAS'!$E$4,'11 FORMULAS'!$F$4,IF(J31='11 FORMULAS'!$E$5,'11 FORMULAS'!$F$5,IF(J31='11 FORMULAS'!$E$6,'11 FORMULAS'!$F$6,"")))</f>
        <v/>
      </c>
      <c r="L31" s="66" t="str">
        <f>+IF(OR(J31='11 FORMULAS'!$O$4,J31='11 FORMULAS'!$O$5),'11 FORMULAS'!$P$5,IF(J31='11 FORMULAS'!$O$6,'11 FORMULAS'!$P$6,""))</f>
        <v/>
      </c>
      <c r="M31" s="7"/>
      <c r="N31" s="66" t="str">
        <f>+IF(M31='11 FORMULAS'!$H$4,'11 FORMULAS'!$I$4,IF(M31='11 FORMULAS'!$H$5,'11 FORMULAS'!$I$5,""))</f>
        <v/>
      </c>
      <c r="O31" s="8"/>
      <c r="P31" s="8"/>
      <c r="Q31" s="8"/>
      <c r="R31" s="334" t="str">
        <f t="shared" ref="R31" si="11">+IFERROR(K31+N31,"")</f>
        <v/>
      </c>
      <c r="S31" s="334">
        <f>IF(L31='11 FORMULAS'!$P$5,S30-(S30*R31),S30)</f>
        <v>1</v>
      </c>
      <c r="T31" s="334">
        <f>IF(L31='11 FORMULAS'!$P$6,T30-(T30*R31),T30)</f>
        <v>0.2</v>
      </c>
      <c r="U31" s="438"/>
      <c r="V31" s="441"/>
    </row>
    <row r="32" spans="1:26" ht="29.4" customHeight="1" x14ac:dyDescent="0.3">
      <c r="A32" s="442" t="str">
        <f>'2 CONTEXTO E IDENTIFICACIÓN'!A15</f>
        <v>R7</v>
      </c>
      <c r="B32" s="445" t="str">
        <f>+'2 CONTEXTO E IDENTIFICACIÓN'!F15</f>
        <v>Posibilidad de pérdida reputacional Pérdida reputacional por insatisfacción del grupo de valor debido a una orientación inadecuada en la prestación del servicio PORQUE NO SE CUENTA CON UN SISTEMA DE INFORMACION PARA EL PROCESO DE SIAU</v>
      </c>
      <c r="C32" s="448">
        <f>+'3 PROBABIL E IMPACTO INHERENTE'!E15</f>
        <v>1</v>
      </c>
      <c r="D32" s="451">
        <f>+'3 PROBABIL E IMPACTO INHERENTE'!M15</f>
        <v>0.2</v>
      </c>
      <c r="E32" s="68">
        <v>1</v>
      </c>
      <c r="F32" s="71"/>
      <c r="G32" s="71"/>
      <c r="H32" s="71"/>
      <c r="I32" s="317" t="str">
        <f t="shared" si="0"/>
        <v xml:space="preserve">  </v>
      </c>
      <c r="J32" s="5"/>
      <c r="K32" s="64" t="str">
        <f>+IF(J32='11 FORMULAS'!$E$4,'11 FORMULAS'!$F$4,IF(J32='11 FORMULAS'!$E$5,'11 FORMULAS'!$F$5,IF(J32='11 FORMULAS'!$E$6,'11 FORMULAS'!$F$6,"")))</f>
        <v/>
      </c>
      <c r="L32" s="64" t="str">
        <f>+IF(OR(J32='11 FORMULAS'!$O$4,J32='11 FORMULAS'!$O$5),'11 FORMULAS'!$P$5,IF(J32='11 FORMULAS'!$O$6,'11 FORMULAS'!$P$6,""))</f>
        <v/>
      </c>
      <c r="M32" s="5"/>
      <c r="N32" s="64" t="str">
        <f>+IF(M32='11 FORMULAS'!$H$4,'11 FORMULAS'!$I$4,IF(M32='11 FORMULAS'!$H$5,'11 FORMULAS'!$I$5,""))</f>
        <v/>
      </c>
      <c r="O32" s="6"/>
      <c r="P32" s="6"/>
      <c r="Q32" s="6"/>
      <c r="R32" s="332" t="str">
        <f>+IFERROR(K32+N32,"")</f>
        <v/>
      </c>
      <c r="S32" s="332">
        <f>IF(L32='11 FORMULAS'!$P$5,C32-(C32*R32),C32)</f>
        <v>1</v>
      </c>
      <c r="T32" s="332">
        <f>IF(L32='11 FORMULAS'!$P$6,D32-(D32*R32),D32)</f>
        <v>0.2</v>
      </c>
      <c r="U32" s="436">
        <f>+IF(S35="","",S35)</f>
        <v>1</v>
      </c>
      <c r="V32" s="439">
        <f>+IF(T35="","",T35)</f>
        <v>0.2</v>
      </c>
      <c r="X32" s="328"/>
      <c r="Y32" s="329"/>
      <c r="Z32" s="329"/>
    </row>
    <row r="33" spans="1:26" ht="29.4" customHeight="1" x14ac:dyDescent="0.3">
      <c r="A33" s="443"/>
      <c r="B33" s="446"/>
      <c r="C33" s="449"/>
      <c r="D33" s="452"/>
      <c r="E33" s="69">
        <v>2</v>
      </c>
      <c r="F33" s="230"/>
      <c r="G33" s="230"/>
      <c r="H33" s="230"/>
      <c r="I33" s="318" t="str">
        <f t="shared" si="0"/>
        <v xml:space="preserve">  </v>
      </c>
      <c r="J33" s="1"/>
      <c r="K33" s="65" t="str">
        <f>+IF(J33='11 FORMULAS'!$E$4,'11 FORMULAS'!$F$4,IF(J33='11 FORMULAS'!$E$5,'11 FORMULAS'!$F$5,IF(J33='11 FORMULAS'!$E$6,'11 FORMULAS'!$F$6,"")))</f>
        <v/>
      </c>
      <c r="L33" s="65" t="str">
        <f>+IF(OR(J33='11 FORMULAS'!$O$4,J33='11 FORMULAS'!$O$5),'11 FORMULAS'!$P$5,IF(J33='11 FORMULAS'!$O$6,'11 FORMULAS'!$P$6,""))</f>
        <v/>
      </c>
      <c r="M33" s="1"/>
      <c r="N33" s="65" t="str">
        <f>+IF(M33='11 FORMULAS'!$H$4,'11 FORMULAS'!$I$4,IF(M33='11 FORMULAS'!$H$5,'11 FORMULAS'!$I$5,""))</f>
        <v/>
      </c>
      <c r="O33" s="4"/>
      <c r="P33" s="4"/>
      <c r="Q33" s="4"/>
      <c r="R33" s="333" t="str">
        <f t="shared" ref="R33" si="12">+IFERROR(K33+N33,"")</f>
        <v/>
      </c>
      <c r="S33" s="333">
        <f>IF(L33='11 FORMULAS'!$P$5,S32-(S32*R33),S32)</f>
        <v>1</v>
      </c>
      <c r="T33" s="333">
        <f>IF(L33='11 FORMULAS'!$P$6,T32-(T32*R33),T32)</f>
        <v>0.2</v>
      </c>
      <c r="U33" s="437"/>
      <c r="V33" s="440"/>
      <c r="X33" s="328"/>
      <c r="Y33" s="329"/>
      <c r="Z33" s="329"/>
    </row>
    <row r="34" spans="1:26" ht="29.4" customHeight="1" x14ac:dyDescent="0.3">
      <c r="A34" s="443"/>
      <c r="B34" s="446"/>
      <c r="C34" s="449"/>
      <c r="D34" s="452"/>
      <c r="E34" s="69">
        <v>3</v>
      </c>
      <c r="F34" s="230"/>
      <c r="G34" s="230"/>
      <c r="H34" s="230"/>
      <c r="I34" s="318" t="str">
        <f t="shared" si="0"/>
        <v xml:space="preserve">  </v>
      </c>
      <c r="J34" s="1"/>
      <c r="K34" s="65" t="str">
        <f>+IF(J34='11 FORMULAS'!$E$4,'11 FORMULAS'!$F$4,IF(J34='11 FORMULAS'!$E$5,'11 FORMULAS'!$F$5,IF(J34='11 FORMULAS'!$E$6,'11 FORMULAS'!$F$6,"")))</f>
        <v/>
      </c>
      <c r="L34" s="65" t="str">
        <f>+IF(OR(J34='11 FORMULAS'!$O$4,J34='11 FORMULAS'!$O$5),'11 FORMULAS'!$P$5,IF(J34='11 FORMULAS'!$O$6,'11 FORMULAS'!$P$6,""))</f>
        <v/>
      </c>
      <c r="M34" s="1"/>
      <c r="N34" s="65" t="str">
        <f>+IF(M34='11 FORMULAS'!$H$4,'11 FORMULAS'!$I$4,IF(M34='11 FORMULAS'!$H$5,'11 FORMULAS'!$I$5,""))</f>
        <v/>
      </c>
      <c r="O34" s="4"/>
      <c r="P34" s="4"/>
      <c r="Q34" s="4"/>
      <c r="R34" s="333" t="str">
        <f>+IFERROR(K34+N34,"")</f>
        <v/>
      </c>
      <c r="S34" s="333">
        <f>IF(L34='11 FORMULAS'!$P$5,S33-(S33*R34),S33)</f>
        <v>1</v>
      </c>
      <c r="T34" s="333">
        <f>IF(L34='11 FORMULAS'!$P$6,T33-(T33*R34),T33)</f>
        <v>0.2</v>
      </c>
      <c r="U34" s="437"/>
      <c r="V34" s="440"/>
      <c r="X34" s="328"/>
      <c r="Y34" s="329"/>
      <c r="Z34" s="329"/>
    </row>
    <row r="35" spans="1:26" ht="29.4" customHeight="1" thickBot="1" x14ac:dyDescent="0.35">
      <c r="A35" s="444"/>
      <c r="B35" s="447"/>
      <c r="C35" s="450"/>
      <c r="D35" s="453"/>
      <c r="E35" s="70">
        <v>4</v>
      </c>
      <c r="F35" s="231"/>
      <c r="G35" s="231"/>
      <c r="H35" s="231"/>
      <c r="I35" s="319" t="str">
        <f t="shared" si="0"/>
        <v xml:space="preserve">  </v>
      </c>
      <c r="J35" s="7"/>
      <c r="K35" s="66" t="str">
        <f>+IF(J35='11 FORMULAS'!$E$4,'11 FORMULAS'!$F$4,IF(J35='11 FORMULAS'!$E$5,'11 FORMULAS'!$F$5,IF(J35='11 FORMULAS'!$E$6,'11 FORMULAS'!$F$6,"")))</f>
        <v/>
      </c>
      <c r="L35" s="66" t="str">
        <f>+IF(OR(J35='11 FORMULAS'!$O$4,J35='11 FORMULAS'!$O$5),'11 FORMULAS'!$P$5,IF(J35='11 FORMULAS'!$O$6,'11 FORMULAS'!$P$6,""))</f>
        <v/>
      </c>
      <c r="M35" s="7"/>
      <c r="N35" s="66" t="str">
        <f>+IF(M35='11 FORMULAS'!$H$4,'11 FORMULAS'!$I$4,IF(M35='11 FORMULAS'!$H$5,'11 FORMULAS'!$I$5,""))</f>
        <v/>
      </c>
      <c r="O35" s="8"/>
      <c r="P35" s="8"/>
      <c r="Q35" s="8"/>
      <c r="R35" s="334" t="str">
        <f t="shared" ref="R35" si="13">+IFERROR(K35+N35,"")</f>
        <v/>
      </c>
      <c r="S35" s="334">
        <f>IF(L35='11 FORMULAS'!$P$5,S34-(S34*R35),S34)</f>
        <v>1</v>
      </c>
      <c r="T35" s="334">
        <f>IF(L35='11 FORMULAS'!$P$6,T34-(T34*R35),T34)</f>
        <v>0.2</v>
      </c>
      <c r="U35" s="438"/>
      <c r="V35" s="441"/>
    </row>
    <row r="36" spans="1:26" ht="29.4" customHeight="1" x14ac:dyDescent="0.3">
      <c r="A36" s="442" t="str">
        <f>'2 CONTEXTO E IDENTIFICACIÓN'!A16</f>
        <v>R8</v>
      </c>
      <c r="B36" s="445" t="str">
        <f>+'2 CONTEXTO E IDENTIFICACIÓN'!F16</f>
        <v>Posibilidad de pérdida reputacional Pérdida económica por demandas y reclamaciones debido a la configuración del contrato realidad PORQUE NO SE CUENTA CON UN SISTEMA DE INFORMACION PARA EL PROCESO DE JURIDICA</v>
      </c>
      <c r="C36" s="448">
        <f>+'3 PROBABIL E IMPACTO INHERENTE'!E16</f>
        <v>1</v>
      </c>
      <c r="D36" s="451">
        <f>+'3 PROBABIL E IMPACTO INHERENTE'!M16</f>
        <v>0.4</v>
      </c>
      <c r="E36" s="68">
        <v>1</v>
      </c>
      <c r="F36" s="71"/>
      <c r="G36" s="71"/>
      <c r="H36" s="71"/>
      <c r="I36" s="317" t="str">
        <f t="shared" si="0"/>
        <v xml:space="preserve">  </v>
      </c>
      <c r="J36" s="5"/>
      <c r="K36" s="64" t="str">
        <f>+IF(J36='11 FORMULAS'!$E$4,'11 FORMULAS'!$F$4,IF(J36='11 FORMULAS'!$E$5,'11 FORMULAS'!$F$5,IF(J36='11 FORMULAS'!$E$6,'11 FORMULAS'!$F$6,"")))</f>
        <v/>
      </c>
      <c r="L36" s="64" t="str">
        <f>+IF(OR(J36='11 FORMULAS'!$O$4,J36='11 FORMULAS'!$O$5),'11 FORMULAS'!$P$5,IF(J36='11 FORMULAS'!$O$6,'11 FORMULAS'!$P$6,""))</f>
        <v/>
      </c>
      <c r="M36" s="5"/>
      <c r="N36" s="64" t="str">
        <f>+IF(M36='11 FORMULAS'!$H$4,'11 FORMULAS'!$I$4,IF(M36='11 FORMULAS'!$H$5,'11 FORMULAS'!$I$5,""))</f>
        <v/>
      </c>
      <c r="O36" s="6"/>
      <c r="P36" s="6"/>
      <c r="Q36" s="6"/>
      <c r="R36" s="332" t="str">
        <f>+IFERROR(K36+N36,"")</f>
        <v/>
      </c>
      <c r="S36" s="332">
        <f>IF(L36='11 FORMULAS'!$P$5,C36-(C36*R36),C36)</f>
        <v>1</v>
      </c>
      <c r="T36" s="332">
        <f>IF(L36='11 FORMULAS'!$P$6,D36-(D36*R36),D36)</f>
        <v>0.4</v>
      </c>
      <c r="U36" s="436">
        <f>+IF(S39="","",S39)</f>
        <v>1</v>
      </c>
      <c r="V36" s="439">
        <f>+IF(T39="","",T39)</f>
        <v>0.4</v>
      </c>
      <c r="X36" s="328"/>
      <c r="Y36" s="329"/>
      <c r="Z36" s="329"/>
    </row>
    <row r="37" spans="1:26" ht="29.4" customHeight="1" x14ac:dyDescent="0.3">
      <c r="A37" s="443"/>
      <c r="B37" s="446"/>
      <c r="C37" s="449"/>
      <c r="D37" s="452"/>
      <c r="E37" s="69">
        <v>2</v>
      </c>
      <c r="F37" s="230"/>
      <c r="G37" s="230"/>
      <c r="H37" s="230"/>
      <c r="I37" s="318" t="str">
        <f t="shared" si="0"/>
        <v xml:space="preserve">  </v>
      </c>
      <c r="J37" s="1"/>
      <c r="K37" s="65" t="str">
        <f>+IF(J37='11 FORMULAS'!$E$4,'11 FORMULAS'!$F$4,IF(J37='11 FORMULAS'!$E$5,'11 FORMULAS'!$F$5,IF(J37='11 FORMULAS'!$E$6,'11 FORMULAS'!$F$6,"")))</f>
        <v/>
      </c>
      <c r="L37" s="65" t="str">
        <f>+IF(OR(J37='11 FORMULAS'!$O$4,J37='11 FORMULAS'!$O$5),'11 FORMULAS'!$P$5,IF(J37='11 FORMULAS'!$O$6,'11 FORMULAS'!$P$6,""))</f>
        <v/>
      </c>
      <c r="M37" s="1"/>
      <c r="N37" s="65" t="str">
        <f>+IF(M37='11 FORMULAS'!$H$4,'11 FORMULAS'!$I$4,IF(M37='11 FORMULAS'!$H$5,'11 FORMULAS'!$I$5,""))</f>
        <v/>
      </c>
      <c r="O37" s="4"/>
      <c r="P37" s="4"/>
      <c r="Q37" s="4"/>
      <c r="R37" s="333" t="str">
        <f t="shared" ref="R37" si="14">+IFERROR(K37+N37,"")</f>
        <v/>
      </c>
      <c r="S37" s="333">
        <f>IF(L37='11 FORMULAS'!$P$5,S36-(S36*R37),S36)</f>
        <v>1</v>
      </c>
      <c r="T37" s="333">
        <f>IF(L37='11 FORMULAS'!$P$6,T36-(T36*R37),T36)</f>
        <v>0.4</v>
      </c>
      <c r="U37" s="437"/>
      <c r="V37" s="440"/>
      <c r="X37" s="328"/>
      <c r="Y37" s="329"/>
      <c r="Z37" s="329"/>
    </row>
    <row r="38" spans="1:26" ht="29.4" customHeight="1" x14ac:dyDescent="0.3">
      <c r="A38" s="443"/>
      <c r="B38" s="446"/>
      <c r="C38" s="449"/>
      <c r="D38" s="452"/>
      <c r="E38" s="69">
        <v>3</v>
      </c>
      <c r="F38" s="230"/>
      <c r="G38" s="230"/>
      <c r="H38" s="230"/>
      <c r="I38" s="318" t="str">
        <f t="shared" si="0"/>
        <v xml:space="preserve">  </v>
      </c>
      <c r="J38" s="1"/>
      <c r="K38" s="65" t="str">
        <f>+IF(J38='11 FORMULAS'!$E$4,'11 FORMULAS'!$F$4,IF(J38='11 FORMULAS'!$E$5,'11 FORMULAS'!$F$5,IF(J38='11 FORMULAS'!$E$6,'11 FORMULAS'!$F$6,"")))</f>
        <v/>
      </c>
      <c r="L38" s="65" t="str">
        <f>+IF(OR(J38='11 FORMULAS'!$O$4,J38='11 FORMULAS'!$O$5),'11 FORMULAS'!$P$5,IF(J38='11 FORMULAS'!$O$6,'11 FORMULAS'!$P$6,""))</f>
        <v/>
      </c>
      <c r="M38" s="1"/>
      <c r="N38" s="65" t="str">
        <f>+IF(M38='11 FORMULAS'!$H$4,'11 FORMULAS'!$I$4,IF(M38='11 FORMULAS'!$H$5,'11 FORMULAS'!$I$5,""))</f>
        <v/>
      </c>
      <c r="O38" s="4"/>
      <c r="P38" s="4"/>
      <c r="Q38" s="4"/>
      <c r="R38" s="333" t="str">
        <f>+IFERROR(K38+N38,"")</f>
        <v/>
      </c>
      <c r="S38" s="333">
        <f>IF(L38='11 FORMULAS'!$P$5,S37-(S37*R38),S37)</f>
        <v>1</v>
      </c>
      <c r="T38" s="333">
        <f>IF(L38='11 FORMULAS'!$P$6,T37-(T37*R38),T37)</f>
        <v>0.4</v>
      </c>
      <c r="U38" s="437"/>
      <c r="V38" s="440"/>
      <c r="X38" s="328"/>
      <c r="Y38" s="329"/>
      <c r="Z38" s="329"/>
    </row>
    <row r="39" spans="1:26" ht="29.4" customHeight="1" thickBot="1" x14ac:dyDescent="0.35">
      <c r="A39" s="444"/>
      <c r="B39" s="447"/>
      <c r="C39" s="450"/>
      <c r="D39" s="453"/>
      <c r="E39" s="70">
        <v>4</v>
      </c>
      <c r="F39" s="231"/>
      <c r="G39" s="231"/>
      <c r="H39" s="231"/>
      <c r="I39" s="319" t="str">
        <f t="shared" si="0"/>
        <v xml:space="preserve">  </v>
      </c>
      <c r="J39" s="7"/>
      <c r="K39" s="66" t="str">
        <f>+IF(J39='11 FORMULAS'!$E$4,'11 FORMULAS'!$F$4,IF(J39='11 FORMULAS'!$E$5,'11 FORMULAS'!$F$5,IF(J39='11 FORMULAS'!$E$6,'11 FORMULAS'!$F$6,"")))</f>
        <v/>
      </c>
      <c r="L39" s="66" t="str">
        <f>+IF(OR(J39='11 FORMULAS'!$O$4,J39='11 FORMULAS'!$O$5),'11 FORMULAS'!$P$5,IF(J39='11 FORMULAS'!$O$6,'11 FORMULAS'!$P$6,""))</f>
        <v/>
      </c>
      <c r="M39" s="7"/>
      <c r="N39" s="66" t="str">
        <f>+IF(M39='11 FORMULAS'!$H$4,'11 FORMULAS'!$I$4,IF(M39='11 FORMULAS'!$H$5,'11 FORMULAS'!$I$5,""))</f>
        <v/>
      </c>
      <c r="O39" s="8"/>
      <c r="P39" s="8"/>
      <c r="Q39" s="8"/>
      <c r="R39" s="334" t="str">
        <f t="shared" ref="R39" si="15">+IFERROR(K39+N39,"")</f>
        <v/>
      </c>
      <c r="S39" s="334">
        <f>IF(L39='11 FORMULAS'!$P$5,S38-(S38*R39),S38)</f>
        <v>1</v>
      </c>
      <c r="T39" s="334">
        <f>IF(L39='11 FORMULAS'!$P$6,T38-(T38*R39),T38)</f>
        <v>0.4</v>
      </c>
      <c r="U39" s="438"/>
      <c r="V39" s="441"/>
    </row>
    <row r="40" spans="1:26" ht="29.4" customHeight="1" x14ac:dyDescent="0.3">
      <c r="A40" s="442" t="str">
        <f>'2 CONTEXTO E IDENTIFICACIÓN'!A17</f>
        <v>R9</v>
      </c>
      <c r="B40" s="445" t="str">
        <f>+'2 CONTEXTO E IDENTIFICACIÓN'!F17</f>
        <v>Posibilidad de pérdida reputacional no publicación o publicion extemporánea  los diferentes tipos de contratos en las plataformas SECOP II y demás  LA NO PUBLICACION O PUBLICACION EXTEMPORANEA ES DEPENDE DEL PROCESO DE TALENTO HUMANO</v>
      </c>
      <c r="C40" s="448">
        <f>+'3 PROBABIL E IMPACTO INHERENTE'!E17</f>
        <v>1</v>
      </c>
      <c r="D40" s="451">
        <f>+'3 PROBABIL E IMPACTO INHERENTE'!M17</f>
        <v>0.4</v>
      </c>
      <c r="E40" s="68">
        <v>1</v>
      </c>
      <c r="F40" s="71"/>
      <c r="G40" s="71"/>
      <c r="H40" s="71"/>
      <c r="I40" s="317" t="str">
        <f t="shared" ref="I40:I71" si="16">+CONCATENATE(F40," ",G40," ",H40)</f>
        <v xml:space="preserve">  </v>
      </c>
      <c r="J40" s="5"/>
      <c r="K40" s="64" t="str">
        <f>+IF(J40='11 FORMULAS'!$E$4,'11 FORMULAS'!$F$4,IF(J40='11 FORMULAS'!$E$5,'11 FORMULAS'!$F$5,IF(J40='11 FORMULAS'!$E$6,'11 FORMULAS'!$F$6,"")))</f>
        <v/>
      </c>
      <c r="L40" s="64" t="str">
        <f>+IF(OR(J40='11 FORMULAS'!$O$4,J40='11 FORMULAS'!$O$5),'11 FORMULAS'!$P$5,IF(J40='11 FORMULAS'!$O$6,'11 FORMULAS'!$P$6,""))</f>
        <v/>
      </c>
      <c r="M40" s="5"/>
      <c r="N40" s="64" t="str">
        <f>+IF(M40='11 FORMULAS'!$H$4,'11 FORMULAS'!$I$4,IF(M40='11 FORMULAS'!$H$5,'11 FORMULAS'!$I$5,""))</f>
        <v/>
      </c>
      <c r="O40" s="6"/>
      <c r="P40" s="6"/>
      <c r="Q40" s="6"/>
      <c r="R40" s="332" t="str">
        <f>+IFERROR(K40+N40,"")</f>
        <v/>
      </c>
      <c r="S40" s="332">
        <f>IF(L40='11 FORMULAS'!$P$5,C40-(C40*R40),C40)</f>
        <v>1</v>
      </c>
      <c r="T40" s="332">
        <f>IF(L40='11 FORMULAS'!$P$6,D40-(D40*R40),D40)</f>
        <v>0.4</v>
      </c>
      <c r="U40" s="436">
        <f>+IF(S43="","",S43)</f>
        <v>1</v>
      </c>
      <c r="V40" s="439">
        <f>+IF(T43="","",T43)</f>
        <v>0.4</v>
      </c>
      <c r="X40" s="328"/>
      <c r="Y40" s="329"/>
      <c r="Z40" s="329"/>
    </row>
    <row r="41" spans="1:26" ht="29.4" customHeight="1" x14ac:dyDescent="0.3">
      <c r="A41" s="443"/>
      <c r="B41" s="446"/>
      <c r="C41" s="449"/>
      <c r="D41" s="452"/>
      <c r="E41" s="69">
        <v>2</v>
      </c>
      <c r="F41" s="230"/>
      <c r="G41" s="230"/>
      <c r="H41" s="230"/>
      <c r="I41" s="318" t="str">
        <f t="shared" si="16"/>
        <v xml:space="preserve">  </v>
      </c>
      <c r="J41" s="1"/>
      <c r="K41" s="65" t="str">
        <f>+IF(J41='11 FORMULAS'!$E$4,'11 FORMULAS'!$F$4,IF(J41='11 FORMULAS'!$E$5,'11 FORMULAS'!$F$5,IF(J41='11 FORMULAS'!$E$6,'11 FORMULAS'!$F$6,"")))</f>
        <v/>
      </c>
      <c r="L41" s="65" t="str">
        <f>+IF(OR(J41='11 FORMULAS'!$O$4,J41='11 FORMULAS'!$O$5),'11 FORMULAS'!$P$5,IF(J41='11 FORMULAS'!$O$6,'11 FORMULAS'!$P$6,""))</f>
        <v/>
      </c>
      <c r="M41" s="1"/>
      <c r="N41" s="65" t="str">
        <f>+IF(M41='11 FORMULAS'!$H$4,'11 FORMULAS'!$I$4,IF(M41='11 FORMULAS'!$H$5,'11 FORMULAS'!$I$5,""))</f>
        <v/>
      </c>
      <c r="O41" s="4"/>
      <c r="P41" s="4"/>
      <c r="Q41" s="4"/>
      <c r="R41" s="333" t="str">
        <f t="shared" ref="R41" si="17">+IFERROR(K41+N41,"")</f>
        <v/>
      </c>
      <c r="S41" s="333">
        <f>IF(L41='11 FORMULAS'!$P$5,S40-(S40*R41),S40)</f>
        <v>1</v>
      </c>
      <c r="T41" s="333">
        <f>IF(L41='11 FORMULAS'!$P$6,T40-(T40*R41),T40)</f>
        <v>0.4</v>
      </c>
      <c r="U41" s="437"/>
      <c r="V41" s="440"/>
      <c r="X41" s="328"/>
      <c r="Y41" s="329"/>
      <c r="Z41" s="329"/>
    </row>
    <row r="42" spans="1:26" ht="29.4" customHeight="1" x14ac:dyDescent="0.3">
      <c r="A42" s="443"/>
      <c r="B42" s="446"/>
      <c r="C42" s="449"/>
      <c r="D42" s="452"/>
      <c r="E42" s="69">
        <v>3</v>
      </c>
      <c r="F42" s="230"/>
      <c r="G42" s="230"/>
      <c r="H42" s="230"/>
      <c r="I42" s="318" t="str">
        <f t="shared" si="16"/>
        <v xml:space="preserve">  </v>
      </c>
      <c r="J42" s="1"/>
      <c r="K42" s="65" t="str">
        <f>+IF(J42='11 FORMULAS'!$E$4,'11 FORMULAS'!$F$4,IF(J42='11 FORMULAS'!$E$5,'11 FORMULAS'!$F$5,IF(J42='11 FORMULAS'!$E$6,'11 FORMULAS'!$F$6,"")))</f>
        <v/>
      </c>
      <c r="L42" s="65" t="str">
        <f>+IF(OR(J42='11 FORMULAS'!$O$4,J42='11 FORMULAS'!$O$5),'11 FORMULAS'!$P$5,IF(J42='11 FORMULAS'!$O$6,'11 FORMULAS'!$P$6,""))</f>
        <v/>
      </c>
      <c r="M42" s="1"/>
      <c r="N42" s="65" t="str">
        <f>+IF(M42='11 FORMULAS'!$H$4,'11 FORMULAS'!$I$4,IF(M42='11 FORMULAS'!$H$5,'11 FORMULAS'!$I$5,""))</f>
        <v/>
      </c>
      <c r="O42" s="4"/>
      <c r="P42" s="4"/>
      <c r="Q42" s="4"/>
      <c r="R42" s="333" t="str">
        <f>+IFERROR(K42+N42,"")</f>
        <v/>
      </c>
      <c r="S42" s="333">
        <f>IF(L42='11 FORMULAS'!$P$5,S41-(S41*R42),S41)</f>
        <v>1</v>
      </c>
      <c r="T42" s="333">
        <f>IF(L42='11 FORMULAS'!$P$6,T41-(T41*R42),T41)</f>
        <v>0.4</v>
      </c>
      <c r="U42" s="437"/>
      <c r="V42" s="440"/>
      <c r="X42" s="328"/>
      <c r="Y42" s="329"/>
      <c r="Z42" s="329"/>
    </row>
    <row r="43" spans="1:26" ht="29.4" customHeight="1" thickBot="1" x14ac:dyDescent="0.35">
      <c r="A43" s="444"/>
      <c r="B43" s="447"/>
      <c r="C43" s="450"/>
      <c r="D43" s="453"/>
      <c r="E43" s="70">
        <v>4</v>
      </c>
      <c r="F43" s="231"/>
      <c r="G43" s="231"/>
      <c r="H43" s="231"/>
      <c r="I43" s="319" t="str">
        <f t="shared" si="16"/>
        <v xml:space="preserve">  </v>
      </c>
      <c r="J43" s="7"/>
      <c r="K43" s="66" t="str">
        <f>+IF(J43='11 FORMULAS'!$E$4,'11 FORMULAS'!$F$4,IF(J43='11 FORMULAS'!$E$5,'11 FORMULAS'!$F$5,IF(J43='11 FORMULAS'!$E$6,'11 FORMULAS'!$F$6,"")))</f>
        <v/>
      </c>
      <c r="L43" s="66" t="str">
        <f>+IF(OR(J43='11 FORMULAS'!$O$4,J43='11 FORMULAS'!$O$5),'11 FORMULAS'!$P$5,IF(J43='11 FORMULAS'!$O$6,'11 FORMULAS'!$P$6,""))</f>
        <v/>
      </c>
      <c r="M43" s="7"/>
      <c r="N43" s="66" t="str">
        <f>+IF(M43='11 FORMULAS'!$H$4,'11 FORMULAS'!$I$4,IF(M43='11 FORMULAS'!$H$5,'11 FORMULAS'!$I$5,""))</f>
        <v/>
      </c>
      <c r="O43" s="8"/>
      <c r="P43" s="8"/>
      <c r="Q43" s="8"/>
      <c r="R43" s="334" t="str">
        <f t="shared" ref="R43" si="18">+IFERROR(K43+N43,"")</f>
        <v/>
      </c>
      <c r="S43" s="334">
        <f>IF(L43='11 FORMULAS'!$P$5,S42-(S42*R43),S42)</f>
        <v>1</v>
      </c>
      <c r="T43" s="334">
        <f>IF(L43='11 FORMULAS'!$P$6,T42-(T42*R43),T42)</f>
        <v>0.4</v>
      </c>
      <c r="U43" s="438"/>
      <c r="V43" s="441"/>
    </row>
    <row r="44" spans="1:26" ht="29.4" customHeight="1" x14ac:dyDescent="0.3">
      <c r="A44" s="442" t="str">
        <f>'2 CONTEXTO E IDENTIFICACIÓN'!A18</f>
        <v>R10</v>
      </c>
      <c r="B44" s="445" t="str">
        <f>+'2 CONTEXTO E IDENTIFICACIÓN'!F18</f>
        <v>Posibilidad de pérdida reputacional incumplimiento de las metas del Plan Anual de Adquisiciones debido a la falta de insumos y presupuesto para la ejecución del proceso, caso fortuito o fuerza mayor generada por un tercero PORQUE NO SE CUENTA CON UN SISTEMA DE INFORMACION POR PARTE DEL RESPONSABLE DEL ALMACEN</v>
      </c>
      <c r="C44" s="448">
        <f>+'3 PROBABIL E IMPACTO INHERENTE'!E18</f>
        <v>1</v>
      </c>
      <c r="D44" s="451">
        <f>+'3 PROBABIL E IMPACTO INHERENTE'!M18</f>
        <v>0.2</v>
      </c>
      <c r="E44" s="68">
        <v>1</v>
      </c>
      <c r="F44" s="71"/>
      <c r="G44" s="71"/>
      <c r="H44" s="71"/>
      <c r="I44" s="317" t="str">
        <f t="shared" si="16"/>
        <v xml:space="preserve">  </v>
      </c>
      <c r="J44" s="5"/>
      <c r="K44" s="64" t="str">
        <f>+IF(J44='11 FORMULAS'!$E$4,'11 FORMULAS'!$F$4,IF(J44='11 FORMULAS'!$E$5,'11 FORMULAS'!$F$5,IF(J44='11 FORMULAS'!$E$6,'11 FORMULAS'!$F$6,"")))</f>
        <v/>
      </c>
      <c r="L44" s="64" t="str">
        <f>+IF(OR(J44='11 FORMULAS'!$O$4,J44='11 FORMULAS'!$O$5),'11 FORMULAS'!$P$5,IF(J44='11 FORMULAS'!$O$6,'11 FORMULAS'!$P$6,""))</f>
        <v/>
      </c>
      <c r="M44" s="5"/>
      <c r="N44" s="64" t="str">
        <f>+IF(M44='11 FORMULAS'!$H$4,'11 FORMULAS'!$I$4,IF(M44='11 FORMULAS'!$H$5,'11 FORMULAS'!$I$5,""))</f>
        <v/>
      </c>
      <c r="O44" s="6"/>
      <c r="P44" s="6"/>
      <c r="Q44" s="6"/>
      <c r="R44" s="332" t="str">
        <f>+IFERROR(K44+N44,"")</f>
        <v/>
      </c>
      <c r="S44" s="332">
        <f>IF(L44='11 FORMULAS'!$P$5,C44-(C44*R44),C44)</f>
        <v>1</v>
      </c>
      <c r="T44" s="332">
        <f>IF(L44='11 FORMULAS'!$P$6,D44-(D44*R44),D44)</f>
        <v>0.2</v>
      </c>
      <c r="U44" s="436">
        <f>+IF(S47="","",S47)</f>
        <v>1</v>
      </c>
      <c r="V44" s="439">
        <f>+IF(T47="","",T47)</f>
        <v>0.2</v>
      </c>
      <c r="X44" s="328"/>
      <c r="Y44" s="329"/>
      <c r="Z44" s="329"/>
    </row>
    <row r="45" spans="1:26" ht="29.4" customHeight="1" x14ac:dyDescent="0.3">
      <c r="A45" s="443"/>
      <c r="B45" s="446"/>
      <c r="C45" s="449"/>
      <c r="D45" s="452"/>
      <c r="E45" s="69">
        <v>2</v>
      </c>
      <c r="F45" s="230"/>
      <c r="G45" s="230"/>
      <c r="H45" s="230"/>
      <c r="I45" s="318" t="str">
        <f t="shared" si="16"/>
        <v xml:space="preserve">  </v>
      </c>
      <c r="J45" s="1"/>
      <c r="K45" s="65" t="str">
        <f>+IF(J45='11 FORMULAS'!$E$4,'11 FORMULAS'!$F$4,IF(J45='11 FORMULAS'!$E$5,'11 FORMULAS'!$F$5,IF(J45='11 FORMULAS'!$E$6,'11 FORMULAS'!$F$6,"")))</f>
        <v/>
      </c>
      <c r="L45" s="65" t="str">
        <f>+IF(OR(J45='11 FORMULAS'!$O$4,J45='11 FORMULAS'!$O$5),'11 FORMULAS'!$P$5,IF(J45='11 FORMULAS'!$O$6,'11 FORMULAS'!$P$6,""))</f>
        <v/>
      </c>
      <c r="M45" s="1"/>
      <c r="N45" s="65" t="str">
        <f>+IF(M45='11 FORMULAS'!$H$4,'11 FORMULAS'!$I$4,IF(M45='11 FORMULAS'!$H$5,'11 FORMULAS'!$I$5,""))</f>
        <v/>
      </c>
      <c r="O45" s="4"/>
      <c r="P45" s="4"/>
      <c r="Q45" s="4"/>
      <c r="R45" s="333" t="str">
        <f t="shared" ref="R45" si="19">+IFERROR(K45+N45,"")</f>
        <v/>
      </c>
      <c r="S45" s="333">
        <f>IF(L45='11 FORMULAS'!$P$5,S44-(S44*R45),S44)</f>
        <v>1</v>
      </c>
      <c r="T45" s="333">
        <f>IF(L45='11 FORMULAS'!$P$6,T44-(T44*R45),T44)</f>
        <v>0.2</v>
      </c>
      <c r="U45" s="437"/>
      <c r="V45" s="440"/>
      <c r="X45" s="328"/>
      <c r="Y45" s="329"/>
      <c r="Z45" s="329"/>
    </row>
    <row r="46" spans="1:26" ht="29.4" customHeight="1" x14ac:dyDescent="0.3">
      <c r="A46" s="443"/>
      <c r="B46" s="446"/>
      <c r="C46" s="449"/>
      <c r="D46" s="452"/>
      <c r="E46" s="69">
        <v>3</v>
      </c>
      <c r="F46" s="230"/>
      <c r="G46" s="230"/>
      <c r="H46" s="230"/>
      <c r="I46" s="318" t="str">
        <f t="shared" si="16"/>
        <v xml:space="preserve">  </v>
      </c>
      <c r="J46" s="1"/>
      <c r="K46" s="65" t="str">
        <f>+IF(J46='11 FORMULAS'!$E$4,'11 FORMULAS'!$F$4,IF(J46='11 FORMULAS'!$E$5,'11 FORMULAS'!$F$5,IF(J46='11 FORMULAS'!$E$6,'11 FORMULAS'!$F$6,"")))</f>
        <v/>
      </c>
      <c r="L46" s="65" t="str">
        <f>+IF(OR(J46='11 FORMULAS'!$O$4,J46='11 FORMULAS'!$O$5),'11 FORMULAS'!$P$5,IF(J46='11 FORMULAS'!$O$6,'11 FORMULAS'!$P$6,""))</f>
        <v/>
      </c>
      <c r="M46" s="1"/>
      <c r="N46" s="65" t="str">
        <f>+IF(M46='11 FORMULAS'!$H$4,'11 FORMULAS'!$I$4,IF(M46='11 FORMULAS'!$H$5,'11 FORMULAS'!$I$5,""))</f>
        <v/>
      </c>
      <c r="O46" s="4"/>
      <c r="P46" s="4"/>
      <c r="Q46" s="4"/>
      <c r="R46" s="333" t="str">
        <f>+IFERROR(K46+N46,"")</f>
        <v/>
      </c>
      <c r="S46" s="333">
        <f>IF(L46='11 FORMULAS'!$P$5,S45-(S45*R46),S45)</f>
        <v>1</v>
      </c>
      <c r="T46" s="333">
        <f>IF(L46='11 FORMULAS'!$P$6,T45-(T45*R46),T45)</f>
        <v>0.2</v>
      </c>
      <c r="U46" s="437"/>
      <c r="V46" s="440"/>
      <c r="X46" s="328"/>
      <c r="Y46" s="329"/>
      <c r="Z46" s="329"/>
    </row>
    <row r="47" spans="1:26" ht="29.4" customHeight="1" thickBot="1" x14ac:dyDescent="0.35">
      <c r="A47" s="444"/>
      <c r="B47" s="447"/>
      <c r="C47" s="450"/>
      <c r="D47" s="453"/>
      <c r="E47" s="70">
        <v>4</v>
      </c>
      <c r="F47" s="231"/>
      <c r="G47" s="231"/>
      <c r="H47" s="231"/>
      <c r="I47" s="319" t="str">
        <f t="shared" si="16"/>
        <v xml:space="preserve">  </v>
      </c>
      <c r="J47" s="7"/>
      <c r="K47" s="66" t="str">
        <f>+IF(J47='11 FORMULAS'!$E$4,'11 FORMULAS'!$F$4,IF(J47='11 FORMULAS'!$E$5,'11 FORMULAS'!$F$5,IF(J47='11 FORMULAS'!$E$6,'11 FORMULAS'!$F$6,"")))</f>
        <v/>
      </c>
      <c r="L47" s="66" t="str">
        <f>+IF(OR(J47='11 FORMULAS'!$O$4,J47='11 FORMULAS'!$O$5),'11 FORMULAS'!$P$5,IF(J47='11 FORMULAS'!$O$6,'11 FORMULAS'!$P$6,""))</f>
        <v/>
      </c>
      <c r="M47" s="7"/>
      <c r="N47" s="66" t="str">
        <f>+IF(M47='11 FORMULAS'!$H$4,'11 FORMULAS'!$I$4,IF(M47='11 FORMULAS'!$H$5,'11 FORMULAS'!$I$5,""))</f>
        <v/>
      </c>
      <c r="O47" s="8"/>
      <c r="P47" s="8"/>
      <c r="Q47" s="8"/>
      <c r="R47" s="334" t="str">
        <f t="shared" ref="R47" si="20">+IFERROR(K47+N47,"")</f>
        <v/>
      </c>
      <c r="S47" s="334">
        <f>IF(L47='11 FORMULAS'!$P$5,S46-(S46*R47),S46)</f>
        <v>1</v>
      </c>
      <c r="T47" s="334">
        <f>IF(L47='11 FORMULAS'!$P$6,T46-(T46*R47),T46)</f>
        <v>0.2</v>
      </c>
      <c r="U47" s="438"/>
      <c r="V47" s="441"/>
    </row>
    <row r="48" spans="1:26" ht="29.4" customHeight="1" x14ac:dyDescent="0.3">
      <c r="A48" s="442" t="str">
        <f>'2 CONTEXTO E IDENTIFICACIÓN'!A19</f>
        <v>R11</v>
      </c>
      <c r="B48" s="445" t="str">
        <f>+'2 CONTEXTO E IDENTIFICACIÓN'!F19</f>
        <v>Posibilidad de pérdida reputacional Retrasos en los pagos a las cuentas o acreencias que se generan en la institución, entiéndase	gastos	de  PORQUE NO SE CUENTA CON UN SISTEMA DE INFORMACION POR PARTE DEL RESPONSABLE DEL AREA FINANCIERA</v>
      </c>
      <c r="C48" s="448">
        <f>+'3 PROBABIL E IMPACTO INHERENTE'!E19</f>
        <v>1</v>
      </c>
      <c r="D48" s="451">
        <f>+'3 PROBABIL E IMPACTO INHERENTE'!M19</f>
        <v>0.8</v>
      </c>
      <c r="E48" s="68">
        <v>1</v>
      </c>
      <c r="F48" s="71"/>
      <c r="G48" s="71"/>
      <c r="H48" s="71"/>
      <c r="I48" s="317" t="str">
        <f t="shared" si="16"/>
        <v xml:space="preserve">  </v>
      </c>
      <c r="J48" s="5"/>
      <c r="K48" s="64" t="str">
        <f>+IF(J48='11 FORMULAS'!$E$4,'11 FORMULAS'!$F$4,IF(J48='11 FORMULAS'!$E$5,'11 FORMULAS'!$F$5,IF(J48='11 FORMULAS'!$E$6,'11 FORMULAS'!$F$6,"")))</f>
        <v/>
      </c>
      <c r="L48" s="64" t="str">
        <f>+IF(OR(J48='11 FORMULAS'!$O$4,J48='11 FORMULAS'!$O$5),'11 FORMULAS'!$P$5,IF(J48='11 FORMULAS'!$O$6,'11 FORMULAS'!$P$6,""))</f>
        <v/>
      </c>
      <c r="M48" s="5"/>
      <c r="N48" s="64" t="str">
        <f>+IF(M48='11 FORMULAS'!$H$4,'11 FORMULAS'!$I$4,IF(M48='11 FORMULAS'!$H$5,'11 FORMULAS'!$I$5,""))</f>
        <v/>
      </c>
      <c r="O48" s="6"/>
      <c r="P48" s="6"/>
      <c r="Q48" s="6"/>
      <c r="R48" s="332" t="str">
        <f>+IFERROR(K48+N48,"")</f>
        <v/>
      </c>
      <c r="S48" s="332">
        <f>IF(L48='11 FORMULAS'!$P$5,C48-(C48*R48),C48)</f>
        <v>1</v>
      </c>
      <c r="T48" s="332">
        <f>IF(L48='11 FORMULAS'!$P$6,D48-(D48*R48),D48)</f>
        <v>0.8</v>
      </c>
      <c r="U48" s="436">
        <f>+IF(S51="","",S51)</f>
        <v>1</v>
      </c>
      <c r="V48" s="439">
        <f>+IF(T51="","",T51)</f>
        <v>0.8</v>
      </c>
      <c r="X48" s="328"/>
      <c r="Y48" s="329"/>
      <c r="Z48" s="329"/>
    </row>
    <row r="49" spans="1:26" ht="29.4" customHeight="1" x14ac:dyDescent="0.3">
      <c r="A49" s="443"/>
      <c r="B49" s="446"/>
      <c r="C49" s="449"/>
      <c r="D49" s="452"/>
      <c r="E49" s="69">
        <v>2</v>
      </c>
      <c r="F49" s="230"/>
      <c r="G49" s="230"/>
      <c r="H49" s="230"/>
      <c r="I49" s="318" t="str">
        <f t="shared" si="16"/>
        <v xml:space="preserve">  </v>
      </c>
      <c r="J49" s="1"/>
      <c r="K49" s="65" t="str">
        <f>+IF(J49='11 FORMULAS'!$E$4,'11 FORMULAS'!$F$4,IF(J49='11 FORMULAS'!$E$5,'11 FORMULAS'!$F$5,IF(J49='11 FORMULAS'!$E$6,'11 FORMULAS'!$F$6,"")))</f>
        <v/>
      </c>
      <c r="L49" s="65" t="str">
        <f>+IF(OR(J49='11 FORMULAS'!$O$4,J49='11 FORMULAS'!$O$5),'11 FORMULAS'!$P$5,IF(J49='11 FORMULAS'!$O$6,'11 FORMULAS'!$P$6,""))</f>
        <v/>
      </c>
      <c r="M49" s="1"/>
      <c r="N49" s="65" t="str">
        <f>+IF(M49='11 FORMULAS'!$H$4,'11 FORMULAS'!$I$4,IF(M49='11 FORMULAS'!$H$5,'11 FORMULAS'!$I$5,""))</f>
        <v/>
      </c>
      <c r="O49" s="4"/>
      <c r="P49" s="4"/>
      <c r="Q49" s="4"/>
      <c r="R49" s="333" t="str">
        <f t="shared" ref="R49" si="21">+IFERROR(K49+N49,"")</f>
        <v/>
      </c>
      <c r="S49" s="333">
        <f>IF(L49='11 FORMULAS'!$P$5,S48-(S48*R49),S48)</f>
        <v>1</v>
      </c>
      <c r="T49" s="333">
        <f>IF(L49='11 FORMULAS'!$P$6,T48-(T48*R49),T48)</f>
        <v>0.8</v>
      </c>
      <c r="U49" s="437"/>
      <c r="V49" s="440"/>
      <c r="X49" s="328"/>
      <c r="Y49" s="329"/>
      <c r="Z49" s="329"/>
    </row>
    <row r="50" spans="1:26" ht="29.4" customHeight="1" x14ac:dyDescent="0.3">
      <c r="A50" s="443"/>
      <c r="B50" s="446"/>
      <c r="C50" s="449"/>
      <c r="D50" s="452"/>
      <c r="E50" s="69">
        <v>3</v>
      </c>
      <c r="F50" s="230"/>
      <c r="G50" s="230"/>
      <c r="H50" s="230"/>
      <c r="I50" s="318" t="str">
        <f t="shared" si="16"/>
        <v xml:space="preserve">  </v>
      </c>
      <c r="J50" s="1"/>
      <c r="K50" s="65" t="str">
        <f>+IF(J50='11 FORMULAS'!$E$4,'11 FORMULAS'!$F$4,IF(J50='11 FORMULAS'!$E$5,'11 FORMULAS'!$F$5,IF(J50='11 FORMULAS'!$E$6,'11 FORMULAS'!$F$6,"")))</f>
        <v/>
      </c>
      <c r="L50" s="65" t="str">
        <f>+IF(OR(J50='11 FORMULAS'!$O$4,J50='11 FORMULAS'!$O$5),'11 FORMULAS'!$P$5,IF(J50='11 FORMULAS'!$O$6,'11 FORMULAS'!$P$6,""))</f>
        <v/>
      </c>
      <c r="M50" s="1"/>
      <c r="N50" s="65" t="str">
        <f>+IF(M50='11 FORMULAS'!$H$4,'11 FORMULAS'!$I$4,IF(M50='11 FORMULAS'!$H$5,'11 FORMULAS'!$I$5,""))</f>
        <v/>
      </c>
      <c r="O50" s="4"/>
      <c r="P50" s="4"/>
      <c r="Q50" s="4"/>
      <c r="R50" s="333" t="str">
        <f>+IFERROR(K50+N50,"")</f>
        <v/>
      </c>
      <c r="S50" s="333">
        <f>IF(L50='11 FORMULAS'!$P$5,S49-(S49*R50),S49)</f>
        <v>1</v>
      </c>
      <c r="T50" s="333">
        <f>IF(L50='11 FORMULAS'!$P$6,T49-(T49*R50),T49)</f>
        <v>0.8</v>
      </c>
      <c r="U50" s="437"/>
      <c r="V50" s="440"/>
      <c r="X50" s="328"/>
      <c r="Y50" s="329"/>
      <c r="Z50" s="329"/>
    </row>
    <row r="51" spans="1:26" ht="29.4" customHeight="1" thickBot="1" x14ac:dyDescent="0.35">
      <c r="A51" s="444"/>
      <c r="B51" s="447"/>
      <c r="C51" s="450"/>
      <c r="D51" s="453"/>
      <c r="E51" s="70">
        <v>4</v>
      </c>
      <c r="F51" s="231"/>
      <c r="G51" s="231"/>
      <c r="H51" s="231"/>
      <c r="I51" s="319" t="str">
        <f t="shared" si="16"/>
        <v xml:space="preserve">  </v>
      </c>
      <c r="J51" s="7"/>
      <c r="K51" s="66" t="str">
        <f>+IF(J51='11 FORMULAS'!$E$4,'11 FORMULAS'!$F$4,IF(J51='11 FORMULAS'!$E$5,'11 FORMULAS'!$F$5,IF(J51='11 FORMULAS'!$E$6,'11 FORMULAS'!$F$6,"")))</f>
        <v/>
      </c>
      <c r="L51" s="66" t="str">
        <f>+IF(OR(J51='11 FORMULAS'!$O$4,J51='11 FORMULAS'!$O$5),'11 FORMULAS'!$P$5,IF(J51='11 FORMULAS'!$O$6,'11 FORMULAS'!$P$6,""))</f>
        <v/>
      </c>
      <c r="M51" s="7"/>
      <c r="N51" s="66" t="str">
        <f>+IF(M51='11 FORMULAS'!$H$4,'11 FORMULAS'!$I$4,IF(M51='11 FORMULAS'!$H$5,'11 FORMULAS'!$I$5,""))</f>
        <v/>
      </c>
      <c r="O51" s="8"/>
      <c r="P51" s="8"/>
      <c r="Q51" s="8"/>
      <c r="R51" s="334" t="str">
        <f t="shared" ref="R51" si="22">+IFERROR(K51+N51,"")</f>
        <v/>
      </c>
      <c r="S51" s="334">
        <f>IF(L51='11 FORMULAS'!$P$5,S50-(S50*R51),S50)</f>
        <v>1</v>
      </c>
      <c r="T51" s="334">
        <f>IF(L51='11 FORMULAS'!$P$6,T50-(T50*R51),T50)</f>
        <v>0.8</v>
      </c>
      <c r="U51" s="438"/>
      <c r="V51" s="441"/>
    </row>
    <row r="52" spans="1:26" ht="29.4" customHeight="1" x14ac:dyDescent="0.3">
      <c r="A52" s="442" t="str">
        <f>'2 CONTEXTO E IDENTIFICACIÓN'!A20</f>
        <v>R12</v>
      </c>
      <c r="B52" s="445" t="str">
        <f>+'2 CONTEXTO E IDENTIFICACIÓN'!F20</f>
        <v>Posibilidad de pérdida reputacional incumplimiento de las normas de Austeridad en el gasto PORQUE NO SE CUENTA CON UN SISTEMA DE INFORMACION POR PARTE DEL RESPONSABLE DEL AREA FINANCIERA</v>
      </c>
      <c r="C52" s="448">
        <f>+'3 PROBABIL E IMPACTO INHERENTE'!E20</f>
        <v>1</v>
      </c>
      <c r="D52" s="451">
        <f>+'3 PROBABIL E IMPACTO INHERENTE'!M20</f>
        <v>0.4</v>
      </c>
      <c r="E52" s="68">
        <v>1</v>
      </c>
      <c r="F52" s="71"/>
      <c r="G52" s="71"/>
      <c r="H52" s="71"/>
      <c r="I52" s="317" t="str">
        <f t="shared" si="16"/>
        <v xml:space="preserve">  </v>
      </c>
      <c r="J52" s="5"/>
      <c r="K52" s="64" t="str">
        <f>+IF(J52='11 FORMULAS'!$E$4,'11 FORMULAS'!$F$4,IF(J52='11 FORMULAS'!$E$5,'11 FORMULAS'!$F$5,IF(J52='11 FORMULAS'!$E$6,'11 FORMULAS'!$F$6,"")))</f>
        <v/>
      </c>
      <c r="L52" s="64" t="str">
        <f>+IF(OR(J52='11 FORMULAS'!$O$4,J52='11 FORMULAS'!$O$5),'11 FORMULAS'!$P$5,IF(J52='11 FORMULAS'!$O$6,'11 FORMULAS'!$P$6,""))</f>
        <v/>
      </c>
      <c r="M52" s="5"/>
      <c r="N52" s="64" t="str">
        <f>+IF(M52='11 FORMULAS'!$H$4,'11 FORMULAS'!$I$4,IF(M52='11 FORMULAS'!$H$5,'11 FORMULAS'!$I$5,""))</f>
        <v/>
      </c>
      <c r="O52" s="6"/>
      <c r="P52" s="6"/>
      <c r="Q52" s="6"/>
      <c r="R52" s="332" t="str">
        <f>+IFERROR(K52+N52,"")</f>
        <v/>
      </c>
      <c r="S52" s="332">
        <f>IF(L52='11 FORMULAS'!$P$5,C52-(C52*R52),C52)</f>
        <v>1</v>
      </c>
      <c r="T52" s="332">
        <f>IF(L52='11 FORMULAS'!$P$6,D52-(D52*R52),D52)</f>
        <v>0.4</v>
      </c>
      <c r="U52" s="436">
        <f>+IF(S55="","",S55)</f>
        <v>1</v>
      </c>
      <c r="V52" s="439">
        <f>+IF(T55="","",T55)</f>
        <v>0.4</v>
      </c>
      <c r="X52" s="328"/>
      <c r="Y52" s="329"/>
      <c r="Z52" s="329"/>
    </row>
    <row r="53" spans="1:26" ht="29.4" customHeight="1" x14ac:dyDescent="0.3">
      <c r="A53" s="443"/>
      <c r="B53" s="446"/>
      <c r="C53" s="449"/>
      <c r="D53" s="452"/>
      <c r="E53" s="69">
        <v>2</v>
      </c>
      <c r="F53" s="230"/>
      <c r="G53" s="230"/>
      <c r="H53" s="230"/>
      <c r="I53" s="318" t="str">
        <f t="shared" si="16"/>
        <v xml:space="preserve">  </v>
      </c>
      <c r="J53" s="1"/>
      <c r="K53" s="65" t="str">
        <f>+IF(J53='11 FORMULAS'!$E$4,'11 FORMULAS'!$F$4,IF(J53='11 FORMULAS'!$E$5,'11 FORMULAS'!$F$5,IF(J53='11 FORMULAS'!$E$6,'11 FORMULAS'!$F$6,"")))</f>
        <v/>
      </c>
      <c r="L53" s="65" t="str">
        <f>+IF(OR(J53='11 FORMULAS'!$O$4,J53='11 FORMULAS'!$O$5),'11 FORMULAS'!$P$5,IF(J53='11 FORMULAS'!$O$6,'11 FORMULAS'!$P$6,""))</f>
        <v/>
      </c>
      <c r="M53" s="1"/>
      <c r="N53" s="65" t="str">
        <f>+IF(M53='11 FORMULAS'!$H$4,'11 FORMULAS'!$I$4,IF(M53='11 FORMULAS'!$H$5,'11 FORMULAS'!$I$5,""))</f>
        <v/>
      </c>
      <c r="O53" s="4"/>
      <c r="P53" s="4"/>
      <c r="Q53" s="4"/>
      <c r="R53" s="333" t="str">
        <f t="shared" ref="R53" si="23">+IFERROR(K53+N53,"")</f>
        <v/>
      </c>
      <c r="S53" s="333">
        <f>IF(L53='11 FORMULAS'!$P$5,S52-(S52*R53),S52)</f>
        <v>1</v>
      </c>
      <c r="T53" s="333">
        <f>IF(L53='11 FORMULAS'!$P$6,T52-(T52*R53),T52)</f>
        <v>0.4</v>
      </c>
      <c r="U53" s="437"/>
      <c r="V53" s="440"/>
      <c r="X53" s="328"/>
      <c r="Y53" s="329"/>
      <c r="Z53" s="329"/>
    </row>
    <row r="54" spans="1:26" ht="29.4" customHeight="1" x14ac:dyDescent="0.3">
      <c r="A54" s="443"/>
      <c r="B54" s="446"/>
      <c r="C54" s="449"/>
      <c r="D54" s="452"/>
      <c r="E54" s="69">
        <v>3</v>
      </c>
      <c r="F54" s="230"/>
      <c r="G54" s="230"/>
      <c r="H54" s="230"/>
      <c r="I54" s="318" t="str">
        <f t="shared" si="16"/>
        <v xml:space="preserve">  </v>
      </c>
      <c r="J54" s="1"/>
      <c r="K54" s="65" t="str">
        <f>+IF(J54='11 FORMULAS'!$E$4,'11 FORMULAS'!$F$4,IF(J54='11 FORMULAS'!$E$5,'11 FORMULAS'!$F$5,IF(J54='11 FORMULAS'!$E$6,'11 FORMULAS'!$F$6,"")))</f>
        <v/>
      </c>
      <c r="L54" s="65" t="str">
        <f>+IF(OR(J54='11 FORMULAS'!$O$4,J54='11 FORMULAS'!$O$5),'11 FORMULAS'!$P$5,IF(J54='11 FORMULAS'!$O$6,'11 FORMULAS'!$P$6,""))</f>
        <v/>
      </c>
      <c r="M54" s="1"/>
      <c r="N54" s="65" t="str">
        <f>+IF(M54='11 FORMULAS'!$H$4,'11 FORMULAS'!$I$4,IF(M54='11 FORMULAS'!$H$5,'11 FORMULAS'!$I$5,""))</f>
        <v/>
      </c>
      <c r="O54" s="4"/>
      <c r="P54" s="4"/>
      <c r="Q54" s="4"/>
      <c r="R54" s="333" t="str">
        <f>+IFERROR(K54+N54,"")</f>
        <v/>
      </c>
      <c r="S54" s="333">
        <f>IF(L54='11 FORMULAS'!$P$5,S53-(S53*R54),S53)</f>
        <v>1</v>
      </c>
      <c r="T54" s="333">
        <f>IF(L54='11 FORMULAS'!$P$6,T53-(T53*R54),T53)</f>
        <v>0.4</v>
      </c>
      <c r="U54" s="437"/>
      <c r="V54" s="440"/>
      <c r="X54" s="328"/>
      <c r="Y54" s="329"/>
      <c r="Z54" s="329"/>
    </row>
    <row r="55" spans="1:26" ht="29.4" customHeight="1" thickBot="1" x14ac:dyDescent="0.35">
      <c r="A55" s="444"/>
      <c r="B55" s="447"/>
      <c r="C55" s="450"/>
      <c r="D55" s="453"/>
      <c r="E55" s="70">
        <v>4</v>
      </c>
      <c r="F55" s="231"/>
      <c r="G55" s="231"/>
      <c r="H55" s="231"/>
      <c r="I55" s="319" t="str">
        <f t="shared" si="16"/>
        <v xml:space="preserve">  </v>
      </c>
      <c r="J55" s="7"/>
      <c r="K55" s="66" t="str">
        <f>+IF(J55='11 FORMULAS'!$E$4,'11 FORMULAS'!$F$4,IF(J55='11 FORMULAS'!$E$5,'11 FORMULAS'!$F$5,IF(J55='11 FORMULAS'!$E$6,'11 FORMULAS'!$F$6,"")))</f>
        <v/>
      </c>
      <c r="L55" s="66" t="str">
        <f>+IF(OR(J55='11 FORMULAS'!$O$4,J55='11 FORMULAS'!$O$5),'11 FORMULAS'!$P$5,IF(J55='11 FORMULAS'!$O$6,'11 FORMULAS'!$P$6,""))</f>
        <v/>
      </c>
      <c r="M55" s="7"/>
      <c r="N55" s="66" t="str">
        <f>+IF(M55='11 FORMULAS'!$H$4,'11 FORMULAS'!$I$4,IF(M55='11 FORMULAS'!$H$5,'11 FORMULAS'!$I$5,""))</f>
        <v/>
      </c>
      <c r="O55" s="8"/>
      <c r="P55" s="8"/>
      <c r="Q55" s="8"/>
      <c r="R55" s="334" t="str">
        <f t="shared" ref="R55" si="24">+IFERROR(K55+N55,"")</f>
        <v/>
      </c>
      <c r="S55" s="334">
        <f>IF(L55='11 FORMULAS'!$P$5,S54-(S54*R55),S54)</f>
        <v>1</v>
      </c>
      <c r="T55" s="334">
        <f>IF(L55='11 FORMULAS'!$P$6,T54-(T54*R55),T54)</f>
        <v>0.4</v>
      </c>
      <c r="U55" s="438"/>
      <c r="V55" s="441"/>
    </row>
    <row r="56" spans="1:26" ht="29.4" customHeight="1" x14ac:dyDescent="0.3">
      <c r="A56" s="442" t="str">
        <f>'2 CONTEXTO E IDENTIFICACIÓN'!A21</f>
        <v>R13</v>
      </c>
      <c r="B56" s="445" t="str">
        <f>+'2 CONTEXTO E IDENTIFICACIÓN'!F21</f>
        <v>Posibilidad de pérdida reputacional por no participar en procesos de defensa debido al vencimiento de términos PORQUE NO SE CUENTA CON UN SISTEMA DE INFORMACION PARA EL PROCESO DE JURIDICA</v>
      </c>
      <c r="C56" s="448">
        <f>+'3 PROBABIL E IMPACTO INHERENTE'!E21</f>
        <v>1</v>
      </c>
      <c r="D56" s="451">
        <f>+'3 PROBABIL E IMPACTO INHERENTE'!M21</f>
        <v>0.4</v>
      </c>
      <c r="E56" s="68">
        <v>1</v>
      </c>
      <c r="F56" s="71"/>
      <c r="G56" s="71"/>
      <c r="H56" s="71"/>
      <c r="I56" s="317" t="str">
        <f t="shared" si="16"/>
        <v xml:space="preserve">  </v>
      </c>
      <c r="J56" s="5"/>
      <c r="K56" s="64" t="str">
        <f>+IF(J56='11 FORMULAS'!$E$4,'11 FORMULAS'!$F$4,IF(J56='11 FORMULAS'!$E$5,'11 FORMULAS'!$F$5,IF(J56='11 FORMULAS'!$E$6,'11 FORMULAS'!$F$6,"")))</f>
        <v/>
      </c>
      <c r="L56" s="64" t="str">
        <f>+IF(OR(J56='11 FORMULAS'!$O$4,J56='11 FORMULAS'!$O$5),'11 FORMULAS'!$P$5,IF(J56='11 FORMULAS'!$O$6,'11 FORMULAS'!$P$6,""))</f>
        <v/>
      </c>
      <c r="M56" s="5"/>
      <c r="N56" s="64" t="str">
        <f>+IF(M56='11 FORMULAS'!$H$4,'11 FORMULAS'!$I$4,IF(M56='11 FORMULAS'!$H$5,'11 FORMULAS'!$I$5,""))</f>
        <v/>
      </c>
      <c r="O56" s="6"/>
      <c r="P56" s="6"/>
      <c r="Q56" s="6"/>
      <c r="R56" s="332" t="str">
        <f>+IFERROR(K56+N56,"")</f>
        <v/>
      </c>
      <c r="S56" s="332">
        <f>IF(L56='11 FORMULAS'!$P$5,C56-(C56*R56),C56)</f>
        <v>1</v>
      </c>
      <c r="T56" s="332">
        <f>IF(L56='11 FORMULAS'!$P$6,D56-(D56*R56),D56)</f>
        <v>0.4</v>
      </c>
      <c r="U56" s="436">
        <f>+IF(S59="","",S59)</f>
        <v>1</v>
      </c>
      <c r="V56" s="439">
        <f>+IF(T59="","",T59)</f>
        <v>0.4</v>
      </c>
      <c r="X56" s="328"/>
      <c r="Y56" s="329"/>
      <c r="Z56" s="329"/>
    </row>
    <row r="57" spans="1:26" ht="29.4" customHeight="1" x14ac:dyDescent="0.3">
      <c r="A57" s="443"/>
      <c r="B57" s="446"/>
      <c r="C57" s="449"/>
      <c r="D57" s="452"/>
      <c r="E57" s="69">
        <v>2</v>
      </c>
      <c r="F57" s="230"/>
      <c r="G57" s="230"/>
      <c r="H57" s="230"/>
      <c r="I57" s="318" t="str">
        <f t="shared" si="16"/>
        <v xml:space="preserve">  </v>
      </c>
      <c r="J57" s="1"/>
      <c r="K57" s="65" t="str">
        <f>+IF(J57='11 FORMULAS'!$E$4,'11 FORMULAS'!$F$4,IF(J57='11 FORMULAS'!$E$5,'11 FORMULAS'!$F$5,IF(J57='11 FORMULAS'!$E$6,'11 FORMULAS'!$F$6,"")))</f>
        <v/>
      </c>
      <c r="L57" s="65" t="str">
        <f>+IF(OR(J57='11 FORMULAS'!$O$4,J57='11 FORMULAS'!$O$5),'11 FORMULAS'!$P$5,IF(J57='11 FORMULAS'!$O$6,'11 FORMULAS'!$P$6,""))</f>
        <v/>
      </c>
      <c r="M57" s="1"/>
      <c r="N57" s="65" t="str">
        <f>+IF(M57='11 FORMULAS'!$H$4,'11 FORMULAS'!$I$4,IF(M57='11 FORMULAS'!$H$5,'11 FORMULAS'!$I$5,""))</f>
        <v/>
      </c>
      <c r="O57" s="4"/>
      <c r="P57" s="4"/>
      <c r="Q57" s="4"/>
      <c r="R57" s="333" t="str">
        <f t="shared" ref="R57" si="25">+IFERROR(K57+N57,"")</f>
        <v/>
      </c>
      <c r="S57" s="333">
        <f>IF(L57='11 FORMULAS'!$P$5,S56-(S56*R57),S56)</f>
        <v>1</v>
      </c>
      <c r="T57" s="333">
        <f>IF(L57='11 FORMULAS'!$P$6,T56-(T56*R57),T56)</f>
        <v>0.4</v>
      </c>
      <c r="U57" s="437"/>
      <c r="V57" s="440"/>
      <c r="X57" s="328"/>
      <c r="Y57" s="329"/>
      <c r="Z57" s="329"/>
    </row>
    <row r="58" spans="1:26" ht="29.4" customHeight="1" x14ac:dyDescent="0.3">
      <c r="A58" s="443"/>
      <c r="B58" s="446"/>
      <c r="C58" s="449"/>
      <c r="D58" s="452"/>
      <c r="E58" s="69">
        <v>3</v>
      </c>
      <c r="F58" s="230"/>
      <c r="G58" s="230"/>
      <c r="H58" s="230"/>
      <c r="I58" s="318" t="str">
        <f t="shared" si="16"/>
        <v xml:space="preserve">  </v>
      </c>
      <c r="J58" s="1"/>
      <c r="K58" s="65" t="str">
        <f>+IF(J58='11 FORMULAS'!$E$4,'11 FORMULAS'!$F$4,IF(J58='11 FORMULAS'!$E$5,'11 FORMULAS'!$F$5,IF(J58='11 FORMULAS'!$E$6,'11 FORMULAS'!$F$6,"")))</f>
        <v/>
      </c>
      <c r="L58" s="65" t="str">
        <f>+IF(OR(J58='11 FORMULAS'!$O$4,J58='11 FORMULAS'!$O$5),'11 FORMULAS'!$P$5,IF(J58='11 FORMULAS'!$O$6,'11 FORMULAS'!$P$6,""))</f>
        <v/>
      </c>
      <c r="M58" s="1"/>
      <c r="N58" s="65" t="str">
        <f>+IF(M58='11 FORMULAS'!$H$4,'11 FORMULAS'!$I$4,IF(M58='11 FORMULAS'!$H$5,'11 FORMULAS'!$I$5,""))</f>
        <v/>
      </c>
      <c r="O58" s="4"/>
      <c r="P58" s="4"/>
      <c r="Q58" s="4"/>
      <c r="R58" s="333" t="str">
        <f>+IFERROR(K58+N58,"")</f>
        <v/>
      </c>
      <c r="S58" s="333">
        <f>IF(L58='11 FORMULAS'!$P$5,S57-(S57*R58),S57)</f>
        <v>1</v>
      </c>
      <c r="T58" s="333">
        <f>IF(L58='11 FORMULAS'!$P$6,T57-(T57*R58),T57)</f>
        <v>0.4</v>
      </c>
      <c r="U58" s="437"/>
      <c r="V58" s="440"/>
      <c r="X58" s="328"/>
      <c r="Y58" s="329"/>
      <c r="Z58" s="329"/>
    </row>
    <row r="59" spans="1:26" ht="29.4" customHeight="1" thickBot="1" x14ac:dyDescent="0.35">
      <c r="A59" s="444"/>
      <c r="B59" s="447"/>
      <c r="C59" s="450"/>
      <c r="D59" s="453"/>
      <c r="E59" s="70">
        <v>4</v>
      </c>
      <c r="F59" s="231"/>
      <c r="G59" s="231"/>
      <c r="H59" s="231"/>
      <c r="I59" s="319" t="str">
        <f t="shared" si="16"/>
        <v xml:space="preserve">  </v>
      </c>
      <c r="J59" s="7"/>
      <c r="K59" s="66" t="str">
        <f>+IF(J59='11 FORMULAS'!$E$4,'11 FORMULAS'!$F$4,IF(J59='11 FORMULAS'!$E$5,'11 FORMULAS'!$F$5,IF(J59='11 FORMULAS'!$E$6,'11 FORMULAS'!$F$6,"")))</f>
        <v/>
      </c>
      <c r="L59" s="66" t="str">
        <f>+IF(OR(J59='11 FORMULAS'!$O$4,J59='11 FORMULAS'!$O$5),'11 FORMULAS'!$P$5,IF(J59='11 FORMULAS'!$O$6,'11 FORMULAS'!$P$6,""))</f>
        <v/>
      </c>
      <c r="M59" s="7"/>
      <c r="N59" s="66" t="str">
        <f>+IF(M59='11 FORMULAS'!$H$4,'11 FORMULAS'!$I$4,IF(M59='11 FORMULAS'!$H$5,'11 FORMULAS'!$I$5,""))</f>
        <v/>
      </c>
      <c r="O59" s="8"/>
      <c r="P59" s="8"/>
      <c r="Q59" s="8"/>
      <c r="R59" s="334" t="str">
        <f t="shared" ref="R59" si="26">+IFERROR(K59+N59,"")</f>
        <v/>
      </c>
      <c r="S59" s="334">
        <f>IF(L59='11 FORMULAS'!$P$5,S58-(S58*R59),S58)</f>
        <v>1</v>
      </c>
      <c r="T59" s="334">
        <f>IF(L59='11 FORMULAS'!$P$6,T58-(T58*R59),T58)</f>
        <v>0.4</v>
      </c>
      <c r="U59" s="438"/>
      <c r="V59" s="441"/>
    </row>
    <row r="60" spans="1:26" ht="29.4" customHeight="1" x14ac:dyDescent="0.3">
      <c r="A60" s="442" t="str">
        <f>'2 CONTEXTO E IDENTIFICACIÓN'!A22</f>
        <v>R14</v>
      </c>
      <c r="B60" s="445" t="str">
        <f>+'2 CONTEXTO E IDENTIFICACIÓN'!F22</f>
        <v>Posibilidad de pérdida reputacional Por hallazgos de los organismos de control o notificacion de entidades externas debido a la presentación fuera de terminos de los informes de ley LOS HALLAZGOS EN EL PROCESO AUDITOR POR PARTE DE LOS ENTES, DEBE SER ACOMPAÑADO POR LA OFICINA DE CONTROL INTERNO</v>
      </c>
      <c r="C60" s="448">
        <f>+'3 PROBABIL E IMPACTO INHERENTE'!E22</f>
        <v>1</v>
      </c>
      <c r="D60" s="451">
        <f>+'3 PROBABIL E IMPACTO INHERENTE'!M22</f>
        <v>0.4</v>
      </c>
      <c r="E60" s="68">
        <v>1</v>
      </c>
      <c r="F60" s="71"/>
      <c r="G60" s="71"/>
      <c r="H60" s="71"/>
      <c r="I60" s="317" t="str">
        <f t="shared" si="16"/>
        <v xml:space="preserve">  </v>
      </c>
      <c r="J60" s="5"/>
      <c r="K60" s="64" t="str">
        <f>+IF(J60='11 FORMULAS'!$E$4,'11 FORMULAS'!$F$4,IF(J60='11 FORMULAS'!$E$5,'11 FORMULAS'!$F$5,IF(J60='11 FORMULAS'!$E$6,'11 FORMULAS'!$F$6,"")))</f>
        <v/>
      </c>
      <c r="L60" s="64" t="str">
        <f>+IF(OR(J60='11 FORMULAS'!$O$4,J60='11 FORMULAS'!$O$5),'11 FORMULAS'!$P$5,IF(J60='11 FORMULAS'!$O$6,'11 FORMULAS'!$P$6,""))</f>
        <v/>
      </c>
      <c r="M60" s="5"/>
      <c r="N60" s="64" t="str">
        <f>+IF(M60='11 FORMULAS'!$H$4,'11 FORMULAS'!$I$4,IF(M60='11 FORMULAS'!$H$5,'11 FORMULAS'!$I$5,""))</f>
        <v/>
      </c>
      <c r="O60" s="6"/>
      <c r="P60" s="6"/>
      <c r="Q60" s="6"/>
      <c r="R60" s="332" t="str">
        <f>+IFERROR(K60+N60,"")</f>
        <v/>
      </c>
      <c r="S60" s="332">
        <f>IF(L60='11 FORMULAS'!$P$5,C60-(C60*R60),C60)</f>
        <v>1</v>
      </c>
      <c r="T60" s="332">
        <f>IF(L60='11 FORMULAS'!$P$6,D60-(D60*R60),D60)</f>
        <v>0.4</v>
      </c>
      <c r="U60" s="436">
        <f>+IF(S63="","",S63)</f>
        <v>1</v>
      </c>
      <c r="V60" s="439">
        <f>+IF(T63="","",T63)</f>
        <v>0.4</v>
      </c>
      <c r="X60" s="328"/>
      <c r="Y60" s="329"/>
      <c r="Z60" s="329"/>
    </row>
    <row r="61" spans="1:26" ht="29.4" customHeight="1" x14ac:dyDescent="0.3">
      <c r="A61" s="443"/>
      <c r="B61" s="446"/>
      <c r="C61" s="449"/>
      <c r="D61" s="452"/>
      <c r="E61" s="69">
        <v>2</v>
      </c>
      <c r="F61" s="230"/>
      <c r="G61" s="230"/>
      <c r="H61" s="230"/>
      <c r="I61" s="318" t="str">
        <f t="shared" si="16"/>
        <v xml:space="preserve">  </v>
      </c>
      <c r="J61" s="1"/>
      <c r="K61" s="65" t="str">
        <f>+IF(J61='11 FORMULAS'!$E$4,'11 FORMULAS'!$F$4,IF(J61='11 FORMULAS'!$E$5,'11 FORMULAS'!$F$5,IF(J61='11 FORMULAS'!$E$6,'11 FORMULAS'!$F$6,"")))</f>
        <v/>
      </c>
      <c r="L61" s="65" t="str">
        <f>+IF(OR(J61='11 FORMULAS'!$O$4,J61='11 FORMULAS'!$O$5),'11 FORMULAS'!$P$5,IF(J61='11 FORMULAS'!$O$6,'11 FORMULAS'!$P$6,""))</f>
        <v/>
      </c>
      <c r="M61" s="1"/>
      <c r="N61" s="65" t="str">
        <f>+IF(M61='11 FORMULAS'!$H$4,'11 FORMULAS'!$I$4,IF(M61='11 FORMULAS'!$H$5,'11 FORMULAS'!$I$5,""))</f>
        <v/>
      </c>
      <c r="O61" s="4"/>
      <c r="P61" s="4"/>
      <c r="Q61" s="4"/>
      <c r="R61" s="333" t="str">
        <f t="shared" ref="R61" si="27">+IFERROR(K61+N61,"")</f>
        <v/>
      </c>
      <c r="S61" s="333">
        <f>IF(L61='11 FORMULAS'!$P$5,S60-(S60*R61),S60)</f>
        <v>1</v>
      </c>
      <c r="T61" s="333">
        <f>IF(L61='11 FORMULAS'!$P$6,T60-(T60*R61),T60)</f>
        <v>0.4</v>
      </c>
      <c r="U61" s="437"/>
      <c r="V61" s="440"/>
      <c r="X61" s="328"/>
      <c r="Y61" s="329"/>
      <c r="Z61" s="329"/>
    </row>
    <row r="62" spans="1:26" ht="29.4" customHeight="1" x14ac:dyDescent="0.3">
      <c r="A62" s="443"/>
      <c r="B62" s="446"/>
      <c r="C62" s="449"/>
      <c r="D62" s="452"/>
      <c r="E62" s="69">
        <v>3</v>
      </c>
      <c r="F62" s="230"/>
      <c r="G62" s="230"/>
      <c r="H62" s="230"/>
      <c r="I62" s="318" t="str">
        <f t="shared" si="16"/>
        <v xml:space="preserve">  </v>
      </c>
      <c r="J62" s="1"/>
      <c r="K62" s="65" t="str">
        <f>+IF(J62='11 FORMULAS'!$E$4,'11 FORMULAS'!$F$4,IF(J62='11 FORMULAS'!$E$5,'11 FORMULAS'!$F$5,IF(J62='11 FORMULAS'!$E$6,'11 FORMULAS'!$F$6,"")))</f>
        <v/>
      </c>
      <c r="L62" s="65" t="str">
        <f>+IF(OR(J62='11 FORMULAS'!$O$4,J62='11 FORMULAS'!$O$5),'11 FORMULAS'!$P$5,IF(J62='11 FORMULAS'!$O$6,'11 FORMULAS'!$P$6,""))</f>
        <v/>
      </c>
      <c r="M62" s="1"/>
      <c r="N62" s="65" t="str">
        <f>+IF(M62='11 FORMULAS'!$H$4,'11 FORMULAS'!$I$4,IF(M62='11 FORMULAS'!$H$5,'11 FORMULAS'!$I$5,""))</f>
        <v/>
      </c>
      <c r="O62" s="4"/>
      <c r="P62" s="4"/>
      <c r="Q62" s="4"/>
      <c r="R62" s="333" t="str">
        <f>+IFERROR(K62+N62,"")</f>
        <v/>
      </c>
      <c r="S62" s="333">
        <f>IF(L62='11 FORMULAS'!$P$5,S61-(S61*R62),S61)</f>
        <v>1</v>
      </c>
      <c r="T62" s="333">
        <f>IF(L62='11 FORMULAS'!$P$6,T61-(T61*R62),T61)</f>
        <v>0.4</v>
      </c>
      <c r="U62" s="437"/>
      <c r="V62" s="440"/>
      <c r="X62" s="328"/>
      <c r="Y62" s="329"/>
      <c r="Z62" s="329"/>
    </row>
    <row r="63" spans="1:26" ht="29.4" customHeight="1" thickBot="1" x14ac:dyDescent="0.35">
      <c r="A63" s="444"/>
      <c r="B63" s="447"/>
      <c r="C63" s="450"/>
      <c r="D63" s="453"/>
      <c r="E63" s="70">
        <v>4</v>
      </c>
      <c r="F63" s="231"/>
      <c r="G63" s="231"/>
      <c r="H63" s="231"/>
      <c r="I63" s="319" t="str">
        <f t="shared" si="16"/>
        <v xml:space="preserve">  </v>
      </c>
      <c r="J63" s="7"/>
      <c r="K63" s="66" t="str">
        <f>+IF(J63='11 FORMULAS'!$E$4,'11 FORMULAS'!$F$4,IF(J63='11 FORMULAS'!$E$5,'11 FORMULAS'!$F$5,IF(J63='11 FORMULAS'!$E$6,'11 FORMULAS'!$F$6,"")))</f>
        <v/>
      </c>
      <c r="L63" s="66" t="str">
        <f>+IF(OR(J63='11 FORMULAS'!$O$4,J63='11 FORMULAS'!$O$5),'11 FORMULAS'!$P$5,IF(J63='11 FORMULAS'!$O$6,'11 FORMULAS'!$P$6,""))</f>
        <v/>
      </c>
      <c r="M63" s="7"/>
      <c r="N63" s="66" t="str">
        <f>+IF(M63='11 FORMULAS'!$H$4,'11 FORMULAS'!$I$4,IF(M63='11 FORMULAS'!$H$5,'11 FORMULAS'!$I$5,""))</f>
        <v/>
      </c>
      <c r="O63" s="8"/>
      <c r="P63" s="8"/>
      <c r="Q63" s="8"/>
      <c r="R63" s="334" t="str">
        <f t="shared" ref="R63" si="28">+IFERROR(K63+N63,"")</f>
        <v/>
      </c>
      <c r="S63" s="334">
        <f>IF(L63='11 FORMULAS'!$P$5,S62-(S62*R63),S62)</f>
        <v>1</v>
      </c>
      <c r="T63" s="334">
        <f>IF(L63='11 FORMULAS'!$P$6,T62-(T62*R63),T62)</f>
        <v>0.4</v>
      </c>
      <c r="U63" s="438"/>
      <c r="V63" s="441"/>
    </row>
    <row r="64" spans="1:26" ht="29.4" customHeight="1" x14ac:dyDescent="0.3">
      <c r="A64" s="442" t="str">
        <f>'2 CONTEXTO E IDENTIFICACIÓN'!A23</f>
        <v>R15</v>
      </c>
      <c r="B64" s="445" t="str">
        <f>+'2 CONTEXTO E IDENTIFICACIÓN'!F23</f>
        <v>Posibilidad de pérdida reputacional LA ENTIDAD NO CUENTA CON INFORMACION ACTULIAZADA DE LOS BIENES ACTIVOS CON LOS QUE CUENTA LA ENTIDAD NO CUENTA CON UN INVENTARIO ACTUALIZADO</v>
      </c>
      <c r="C64" s="448">
        <f>+'3 PROBABIL E IMPACTO INHERENTE'!E23</f>
        <v>1</v>
      </c>
      <c r="D64" s="451">
        <f>+'3 PROBABIL E IMPACTO INHERENTE'!M23</f>
        <v>0.8</v>
      </c>
      <c r="E64" s="68">
        <v>1</v>
      </c>
      <c r="F64" s="71"/>
      <c r="G64" s="71"/>
      <c r="H64" s="71"/>
      <c r="I64" s="317" t="str">
        <f t="shared" si="16"/>
        <v xml:space="preserve">  </v>
      </c>
      <c r="J64" s="5"/>
      <c r="K64" s="64" t="str">
        <f>+IF(J64='11 FORMULAS'!$E$4,'11 FORMULAS'!$F$4,IF(J64='11 FORMULAS'!$E$5,'11 FORMULAS'!$F$5,IF(J64='11 FORMULAS'!$E$6,'11 FORMULAS'!$F$6,"")))</f>
        <v/>
      </c>
      <c r="L64" s="64" t="str">
        <f>+IF(OR(J64='11 FORMULAS'!$O$4,J64='11 FORMULAS'!$O$5),'11 FORMULAS'!$P$5,IF(J64='11 FORMULAS'!$O$6,'11 FORMULAS'!$P$6,""))</f>
        <v/>
      </c>
      <c r="M64" s="5"/>
      <c r="N64" s="64" t="str">
        <f>+IF(M64='11 FORMULAS'!$H$4,'11 FORMULAS'!$I$4,IF(M64='11 FORMULAS'!$H$5,'11 FORMULAS'!$I$5,""))</f>
        <v/>
      </c>
      <c r="O64" s="6"/>
      <c r="P64" s="6"/>
      <c r="Q64" s="6"/>
      <c r="R64" s="332" t="str">
        <f>+IFERROR(K64+N64,"")</f>
        <v/>
      </c>
      <c r="S64" s="332">
        <f>IF(L64='11 FORMULAS'!$P$5,C64-(C64*R64),C64)</f>
        <v>1</v>
      </c>
      <c r="T64" s="332">
        <f>IF(L64='11 FORMULAS'!$P$6,D64-(D64*R64),D64)</f>
        <v>0.8</v>
      </c>
      <c r="U64" s="436">
        <f>+IF(S67="","",S67)</f>
        <v>1</v>
      </c>
      <c r="V64" s="439">
        <f>+IF(T67="","",T67)</f>
        <v>0.8</v>
      </c>
      <c r="X64" s="328"/>
      <c r="Y64" s="329"/>
      <c r="Z64" s="329"/>
    </row>
    <row r="65" spans="1:26" ht="29.4" customHeight="1" x14ac:dyDescent="0.3">
      <c r="A65" s="443"/>
      <c r="B65" s="446"/>
      <c r="C65" s="449"/>
      <c r="D65" s="452"/>
      <c r="E65" s="69">
        <v>2</v>
      </c>
      <c r="F65" s="230"/>
      <c r="G65" s="230"/>
      <c r="H65" s="230"/>
      <c r="I65" s="318" t="str">
        <f t="shared" si="16"/>
        <v xml:space="preserve">  </v>
      </c>
      <c r="J65" s="1"/>
      <c r="K65" s="65" t="str">
        <f>+IF(J65='11 FORMULAS'!$E$4,'11 FORMULAS'!$F$4,IF(J65='11 FORMULAS'!$E$5,'11 FORMULAS'!$F$5,IF(J65='11 FORMULAS'!$E$6,'11 FORMULAS'!$F$6,"")))</f>
        <v/>
      </c>
      <c r="L65" s="65" t="str">
        <f>+IF(OR(J65='11 FORMULAS'!$O$4,J65='11 FORMULAS'!$O$5),'11 FORMULAS'!$P$5,IF(J65='11 FORMULAS'!$O$6,'11 FORMULAS'!$P$6,""))</f>
        <v/>
      </c>
      <c r="M65" s="1"/>
      <c r="N65" s="65" t="str">
        <f>+IF(M65='11 FORMULAS'!$H$4,'11 FORMULAS'!$I$4,IF(M65='11 FORMULAS'!$H$5,'11 FORMULAS'!$I$5,""))</f>
        <v/>
      </c>
      <c r="O65" s="4"/>
      <c r="P65" s="4"/>
      <c r="Q65" s="4"/>
      <c r="R65" s="333" t="str">
        <f t="shared" ref="R65" si="29">+IFERROR(K65+N65,"")</f>
        <v/>
      </c>
      <c r="S65" s="333">
        <f>IF(L65='11 FORMULAS'!$P$5,S64-(S64*R65),S64)</f>
        <v>1</v>
      </c>
      <c r="T65" s="333">
        <f>IF(L65='11 FORMULAS'!$P$6,T64-(T64*R65),T64)</f>
        <v>0.8</v>
      </c>
      <c r="U65" s="437"/>
      <c r="V65" s="440"/>
      <c r="X65" s="328"/>
      <c r="Y65" s="329"/>
      <c r="Z65" s="329"/>
    </row>
    <row r="66" spans="1:26" ht="29.4" customHeight="1" x14ac:dyDescent="0.3">
      <c r="A66" s="443"/>
      <c r="B66" s="446"/>
      <c r="C66" s="449"/>
      <c r="D66" s="452"/>
      <c r="E66" s="69">
        <v>3</v>
      </c>
      <c r="F66" s="230"/>
      <c r="G66" s="230"/>
      <c r="H66" s="230"/>
      <c r="I66" s="318" t="str">
        <f t="shared" si="16"/>
        <v xml:space="preserve">  </v>
      </c>
      <c r="J66" s="1"/>
      <c r="K66" s="65" t="str">
        <f>+IF(J66='11 FORMULAS'!$E$4,'11 FORMULAS'!$F$4,IF(J66='11 FORMULAS'!$E$5,'11 FORMULAS'!$F$5,IF(J66='11 FORMULAS'!$E$6,'11 FORMULAS'!$F$6,"")))</f>
        <v/>
      </c>
      <c r="L66" s="65" t="str">
        <f>+IF(OR(J66='11 FORMULAS'!$O$4,J66='11 FORMULAS'!$O$5),'11 FORMULAS'!$P$5,IF(J66='11 FORMULAS'!$O$6,'11 FORMULAS'!$P$6,""))</f>
        <v/>
      </c>
      <c r="M66" s="1"/>
      <c r="N66" s="65" t="str">
        <f>+IF(M66='11 FORMULAS'!$H$4,'11 FORMULAS'!$I$4,IF(M66='11 FORMULAS'!$H$5,'11 FORMULAS'!$I$5,""))</f>
        <v/>
      </c>
      <c r="O66" s="4"/>
      <c r="P66" s="4"/>
      <c r="Q66" s="4"/>
      <c r="R66" s="333" t="str">
        <f>+IFERROR(K66+N66,"")</f>
        <v/>
      </c>
      <c r="S66" s="333">
        <f>IF(L66='11 FORMULAS'!$P$5,S65-(S65*R66),S65)</f>
        <v>1</v>
      </c>
      <c r="T66" s="333">
        <f>IF(L66='11 FORMULAS'!$P$6,T65-(T65*R66),T65)</f>
        <v>0.8</v>
      </c>
      <c r="U66" s="437"/>
      <c r="V66" s="440"/>
      <c r="X66" s="328"/>
      <c r="Y66" s="329"/>
      <c r="Z66" s="329"/>
    </row>
    <row r="67" spans="1:26" ht="29.4" customHeight="1" thickBot="1" x14ac:dyDescent="0.35">
      <c r="A67" s="444"/>
      <c r="B67" s="447"/>
      <c r="C67" s="450"/>
      <c r="D67" s="453"/>
      <c r="E67" s="70">
        <v>4</v>
      </c>
      <c r="F67" s="231"/>
      <c r="G67" s="231"/>
      <c r="H67" s="231"/>
      <c r="I67" s="319" t="str">
        <f t="shared" si="16"/>
        <v xml:space="preserve">  </v>
      </c>
      <c r="J67" s="7"/>
      <c r="K67" s="66" t="str">
        <f>+IF(J67='11 FORMULAS'!$E$4,'11 FORMULAS'!$F$4,IF(J67='11 FORMULAS'!$E$5,'11 FORMULAS'!$F$5,IF(J67='11 FORMULAS'!$E$6,'11 FORMULAS'!$F$6,"")))</f>
        <v/>
      </c>
      <c r="L67" s="66" t="str">
        <f>+IF(OR(J67='11 FORMULAS'!$O$4,J67='11 FORMULAS'!$O$5),'11 FORMULAS'!$P$5,IF(J67='11 FORMULAS'!$O$6,'11 FORMULAS'!$P$6,""))</f>
        <v/>
      </c>
      <c r="M67" s="7"/>
      <c r="N67" s="66" t="str">
        <f>+IF(M67='11 FORMULAS'!$H$4,'11 FORMULAS'!$I$4,IF(M67='11 FORMULAS'!$H$5,'11 FORMULAS'!$I$5,""))</f>
        <v/>
      </c>
      <c r="O67" s="8"/>
      <c r="P67" s="8"/>
      <c r="Q67" s="8"/>
      <c r="R67" s="334" t="str">
        <f t="shared" ref="R67" si="30">+IFERROR(K67+N67,"")</f>
        <v/>
      </c>
      <c r="S67" s="334">
        <f>IF(L67='11 FORMULAS'!$P$5,S66-(S66*R67),S66)</f>
        <v>1</v>
      </c>
      <c r="T67" s="334">
        <f>IF(L67='11 FORMULAS'!$P$6,T66-(T66*R67),T66)</f>
        <v>0.8</v>
      </c>
      <c r="U67" s="438"/>
      <c r="V67" s="441"/>
    </row>
    <row r="68" spans="1:26" ht="29.4" customHeight="1" x14ac:dyDescent="0.3">
      <c r="A68" s="442" t="str">
        <f>'2 CONTEXTO E IDENTIFICACIÓN'!A24</f>
        <v>R16</v>
      </c>
      <c r="B68" s="445" t="str">
        <f>+'2 CONTEXTO E IDENTIFICACIÓN'!F24</f>
        <v xml:space="preserve">Posibilidad de pérdida reputacional  </v>
      </c>
      <c r="C68" s="448" t="str">
        <f>+'3 PROBABIL E IMPACTO INHERENTE'!E24</f>
        <v/>
      </c>
      <c r="D68" s="451" t="str">
        <f>+'3 PROBABIL E IMPACTO INHERENTE'!M24</f>
        <v/>
      </c>
      <c r="E68" s="68">
        <v>1</v>
      </c>
      <c r="F68" s="71"/>
      <c r="G68" s="71"/>
      <c r="H68" s="71"/>
      <c r="I68" s="317" t="str">
        <f t="shared" si="16"/>
        <v xml:space="preserve">  </v>
      </c>
      <c r="J68" s="5"/>
      <c r="K68" s="64" t="str">
        <f>+IF(J68='11 FORMULAS'!$E$4,'11 FORMULAS'!$F$4,IF(J68='11 FORMULAS'!$E$5,'11 FORMULAS'!$F$5,IF(J68='11 FORMULAS'!$E$6,'11 FORMULAS'!$F$6,"")))</f>
        <v/>
      </c>
      <c r="L68" s="64" t="str">
        <f>+IF(OR(J68='11 FORMULAS'!$O$4,J68='11 FORMULAS'!$O$5),'11 FORMULAS'!$P$5,IF(J68='11 FORMULAS'!$O$6,'11 FORMULAS'!$P$6,""))</f>
        <v/>
      </c>
      <c r="M68" s="5"/>
      <c r="N68" s="64" t="str">
        <f>+IF(M68='11 FORMULAS'!$H$4,'11 FORMULAS'!$I$4,IF(M68='11 FORMULAS'!$H$5,'11 FORMULAS'!$I$5,""))</f>
        <v/>
      </c>
      <c r="O68" s="6"/>
      <c r="P68" s="6"/>
      <c r="Q68" s="6"/>
      <c r="R68" s="332" t="str">
        <f>+IFERROR(K68+N68,"")</f>
        <v/>
      </c>
      <c r="S68" s="332" t="str">
        <f>IF(L68='11 FORMULAS'!$P$5,C68-(C68*R68),C68)</f>
        <v/>
      </c>
      <c r="T68" s="332" t="str">
        <f>IF(L68='11 FORMULAS'!$P$6,D68-(D68*R68),D68)</f>
        <v/>
      </c>
      <c r="U68" s="436" t="str">
        <f>+IF(S71="","",S71)</f>
        <v/>
      </c>
      <c r="V68" s="439" t="str">
        <f>+IF(T71="","",T71)</f>
        <v/>
      </c>
      <c r="X68" s="328"/>
      <c r="Y68" s="329"/>
      <c r="Z68" s="329"/>
    </row>
    <row r="69" spans="1:26" ht="29.4" customHeight="1" x14ac:dyDescent="0.3">
      <c r="A69" s="443"/>
      <c r="B69" s="446"/>
      <c r="C69" s="449"/>
      <c r="D69" s="452"/>
      <c r="E69" s="69">
        <v>2</v>
      </c>
      <c r="F69" s="230"/>
      <c r="G69" s="230"/>
      <c r="H69" s="230"/>
      <c r="I69" s="318" t="str">
        <f t="shared" si="16"/>
        <v xml:space="preserve">  </v>
      </c>
      <c r="J69" s="1"/>
      <c r="K69" s="65" t="str">
        <f>+IF(J69='11 FORMULAS'!$E$4,'11 FORMULAS'!$F$4,IF(J69='11 FORMULAS'!$E$5,'11 FORMULAS'!$F$5,IF(J69='11 FORMULAS'!$E$6,'11 FORMULAS'!$F$6,"")))</f>
        <v/>
      </c>
      <c r="L69" s="65" t="str">
        <f>+IF(OR(J69='11 FORMULAS'!$O$4,J69='11 FORMULAS'!$O$5),'11 FORMULAS'!$P$5,IF(J69='11 FORMULAS'!$O$6,'11 FORMULAS'!$P$6,""))</f>
        <v/>
      </c>
      <c r="M69" s="1"/>
      <c r="N69" s="65" t="str">
        <f>+IF(M69='11 FORMULAS'!$H$4,'11 FORMULAS'!$I$4,IF(M69='11 FORMULAS'!$H$5,'11 FORMULAS'!$I$5,""))</f>
        <v/>
      </c>
      <c r="O69" s="4"/>
      <c r="P69" s="4"/>
      <c r="Q69" s="4"/>
      <c r="R69" s="333" t="str">
        <f t="shared" ref="R69" si="31">+IFERROR(K69+N69,"")</f>
        <v/>
      </c>
      <c r="S69" s="333" t="str">
        <f>IF(L69='11 FORMULAS'!$P$5,S68-(S68*R69),S68)</f>
        <v/>
      </c>
      <c r="T69" s="333" t="str">
        <f>IF(L69='11 FORMULAS'!$P$6,T68-(T68*R69),T68)</f>
        <v/>
      </c>
      <c r="U69" s="437"/>
      <c r="V69" s="440"/>
      <c r="X69" s="328"/>
      <c r="Y69" s="329"/>
      <c r="Z69" s="329"/>
    </row>
    <row r="70" spans="1:26" ht="29.4" customHeight="1" x14ac:dyDescent="0.3">
      <c r="A70" s="443"/>
      <c r="B70" s="446"/>
      <c r="C70" s="449"/>
      <c r="D70" s="452"/>
      <c r="E70" s="69">
        <v>3</v>
      </c>
      <c r="F70" s="230"/>
      <c r="G70" s="230"/>
      <c r="H70" s="230"/>
      <c r="I70" s="318" t="str">
        <f t="shared" si="16"/>
        <v xml:space="preserve">  </v>
      </c>
      <c r="J70" s="1"/>
      <c r="K70" s="65" t="str">
        <f>+IF(J70='11 FORMULAS'!$E$4,'11 FORMULAS'!$F$4,IF(J70='11 FORMULAS'!$E$5,'11 FORMULAS'!$F$5,IF(J70='11 FORMULAS'!$E$6,'11 FORMULAS'!$F$6,"")))</f>
        <v/>
      </c>
      <c r="L70" s="65" t="str">
        <f>+IF(OR(J70='11 FORMULAS'!$O$4,J70='11 FORMULAS'!$O$5),'11 FORMULAS'!$P$5,IF(J70='11 FORMULAS'!$O$6,'11 FORMULAS'!$P$6,""))</f>
        <v/>
      </c>
      <c r="M70" s="1"/>
      <c r="N70" s="65" t="str">
        <f>+IF(M70='11 FORMULAS'!$H$4,'11 FORMULAS'!$I$4,IF(M70='11 FORMULAS'!$H$5,'11 FORMULAS'!$I$5,""))</f>
        <v/>
      </c>
      <c r="O70" s="4"/>
      <c r="P70" s="4"/>
      <c r="Q70" s="4"/>
      <c r="R70" s="333" t="str">
        <f>+IFERROR(K70+N70,"")</f>
        <v/>
      </c>
      <c r="S70" s="333" t="str">
        <f>IF(L70='11 FORMULAS'!$P$5,S69-(S69*R70),S69)</f>
        <v/>
      </c>
      <c r="T70" s="333" t="str">
        <f>IF(L70='11 FORMULAS'!$P$6,T69-(T69*R70),T69)</f>
        <v/>
      </c>
      <c r="U70" s="437"/>
      <c r="V70" s="440"/>
      <c r="X70" s="328"/>
      <c r="Y70" s="329"/>
      <c r="Z70" s="329"/>
    </row>
    <row r="71" spans="1:26" ht="29.4" customHeight="1" thickBot="1" x14ac:dyDescent="0.35">
      <c r="A71" s="444"/>
      <c r="B71" s="447"/>
      <c r="C71" s="450"/>
      <c r="D71" s="453"/>
      <c r="E71" s="70">
        <v>4</v>
      </c>
      <c r="F71" s="231"/>
      <c r="G71" s="231"/>
      <c r="H71" s="231"/>
      <c r="I71" s="319" t="str">
        <f t="shared" si="16"/>
        <v xml:space="preserve">  </v>
      </c>
      <c r="J71" s="7"/>
      <c r="K71" s="66" t="str">
        <f>+IF(J71='11 FORMULAS'!$E$4,'11 FORMULAS'!$F$4,IF(J71='11 FORMULAS'!$E$5,'11 FORMULAS'!$F$5,IF(J71='11 FORMULAS'!$E$6,'11 FORMULAS'!$F$6,"")))</f>
        <v/>
      </c>
      <c r="L71" s="66" t="str">
        <f>+IF(OR(J71='11 FORMULAS'!$O$4,J71='11 FORMULAS'!$O$5),'11 FORMULAS'!$P$5,IF(J71='11 FORMULAS'!$O$6,'11 FORMULAS'!$P$6,""))</f>
        <v/>
      </c>
      <c r="M71" s="7"/>
      <c r="N71" s="66" t="str">
        <f>+IF(M71='11 FORMULAS'!$H$4,'11 FORMULAS'!$I$4,IF(M71='11 FORMULAS'!$H$5,'11 FORMULAS'!$I$5,""))</f>
        <v/>
      </c>
      <c r="O71" s="8"/>
      <c r="P71" s="8"/>
      <c r="Q71" s="8"/>
      <c r="R71" s="334" t="str">
        <f t="shared" ref="R71" si="32">+IFERROR(K71+N71,"")</f>
        <v/>
      </c>
      <c r="S71" s="334" t="str">
        <f>IF(L71='11 FORMULAS'!$P$5,S70-(S70*R71),S70)</f>
        <v/>
      </c>
      <c r="T71" s="334" t="str">
        <f>IF(L71='11 FORMULAS'!$P$6,T70-(T70*R71),T70)</f>
        <v/>
      </c>
      <c r="U71" s="438"/>
      <c r="V71" s="441"/>
    </row>
    <row r="72" spans="1:26" ht="29.4" customHeight="1" x14ac:dyDescent="0.3">
      <c r="A72" s="442" t="str">
        <f>'2 CONTEXTO E IDENTIFICACIÓN'!A25</f>
        <v>R17</v>
      </c>
      <c r="B72" s="445" t="str">
        <f>+'2 CONTEXTO E IDENTIFICACIÓN'!F25</f>
        <v xml:space="preserve">Posibilidad de pérdida reputacional  </v>
      </c>
      <c r="C72" s="448" t="str">
        <f>+'3 PROBABIL E IMPACTO INHERENTE'!E25</f>
        <v/>
      </c>
      <c r="D72" s="451" t="str">
        <f>+'3 PROBABIL E IMPACTO INHERENTE'!M25</f>
        <v/>
      </c>
      <c r="E72" s="68">
        <v>1</v>
      </c>
      <c r="F72" s="71"/>
      <c r="G72" s="71"/>
      <c r="H72" s="71"/>
      <c r="I72" s="317" t="str">
        <f t="shared" ref="I72:I87" si="33">+CONCATENATE(F72," ",G72," ",H72)</f>
        <v xml:space="preserve">  </v>
      </c>
      <c r="J72" s="5"/>
      <c r="K72" s="64" t="str">
        <f>+IF(J72='11 FORMULAS'!$E$4,'11 FORMULAS'!$F$4,IF(J72='11 FORMULAS'!$E$5,'11 FORMULAS'!$F$5,IF(J72='11 FORMULAS'!$E$6,'11 FORMULAS'!$F$6,"")))</f>
        <v/>
      </c>
      <c r="L72" s="64" t="str">
        <f>+IF(OR(J72='11 FORMULAS'!$O$4,J72='11 FORMULAS'!$O$5),'11 FORMULAS'!$P$5,IF(J72='11 FORMULAS'!$O$6,'11 FORMULAS'!$P$6,""))</f>
        <v/>
      </c>
      <c r="M72" s="5"/>
      <c r="N72" s="64" t="str">
        <f>+IF(M72='11 FORMULAS'!$H$4,'11 FORMULAS'!$I$4,IF(M72='11 FORMULAS'!$H$5,'11 FORMULAS'!$I$5,""))</f>
        <v/>
      </c>
      <c r="O72" s="6"/>
      <c r="P72" s="6"/>
      <c r="Q72" s="6"/>
      <c r="R72" s="332" t="str">
        <f>+IFERROR(K72+N72,"")</f>
        <v/>
      </c>
      <c r="S72" s="332" t="str">
        <f>IF(L72='11 FORMULAS'!$P$5,C72-(C72*R72),C72)</f>
        <v/>
      </c>
      <c r="T72" s="332" t="str">
        <f>IF(L72='11 FORMULAS'!$P$6,D72-(D72*R72),D72)</f>
        <v/>
      </c>
      <c r="U72" s="436" t="str">
        <f>+IF(S75="","",S75)</f>
        <v/>
      </c>
      <c r="V72" s="439" t="str">
        <f>+IF(T75="","",T75)</f>
        <v/>
      </c>
      <c r="X72" s="328"/>
      <c r="Y72" s="329"/>
      <c r="Z72" s="329"/>
    </row>
    <row r="73" spans="1:26" ht="29.4" customHeight="1" x14ac:dyDescent="0.3">
      <c r="A73" s="443"/>
      <c r="B73" s="446"/>
      <c r="C73" s="449"/>
      <c r="D73" s="452"/>
      <c r="E73" s="69">
        <v>2</v>
      </c>
      <c r="F73" s="230"/>
      <c r="G73" s="230"/>
      <c r="H73" s="230"/>
      <c r="I73" s="318" t="str">
        <f t="shared" si="33"/>
        <v xml:space="preserve">  </v>
      </c>
      <c r="J73" s="1"/>
      <c r="K73" s="65" t="str">
        <f>+IF(J73='11 FORMULAS'!$E$4,'11 FORMULAS'!$F$4,IF(J73='11 FORMULAS'!$E$5,'11 FORMULAS'!$F$5,IF(J73='11 FORMULAS'!$E$6,'11 FORMULAS'!$F$6,"")))</f>
        <v/>
      </c>
      <c r="L73" s="65" t="str">
        <f>+IF(OR(J73='11 FORMULAS'!$O$4,J73='11 FORMULAS'!$O$5),'11 FORMULAS'!$P$5,IF(J73='11 FORMULAS'!$O$6,'11 FORMULAS'!$P$6,""))</f>
        <v/>
      </c>
      <c r="M73" s="1"/>
      <c r="N73" s="65" t="str">
        <f>+IF(M73='11 FORMULAS'!$H$4,'11 FORMULAS'!$I$4,IF(M73='11 FORMULAS'!$H$5,'11 FORMULAS'!$I$5,""))</f>
        <v/>
      </c>
      <c r="O73" s="4"/>
      <c r="P73" s="4"/>
      <c r="Q73" s="4"/>
      <c r="R73" s="333" t="str">
        <f t="shared" ref="R73" si="34">+IFERROR(K73+N73,"")</f>
        <v/>
      </c>
      <c r="S73" s="333" t="str">
        <f>IF(L73='11 FORMULAS'!$P$5,S72-(S72*R73),S72)</f>
        <v/>
      </c>
      <c r="T73" s="333" t="str">
        <f>IF(L73='11 FORMULAS'!$P$6,T72-(T72*R73),T72)</f>
        <v/>
      </c>
      <c r="U73" s="437"/>
      <c r="V73" s="440"/>
      <c r="X73" s="328"/>
      <c r="Y73" s="329"/>
      <c r="Z73" s="329"/>
    </row>
    <row r="74" spans="1:26" ht="29.4" customHeight="1" x14ac:dyDescent="0.3">
      <c r="A74" s="443"/>
      <c r="B74" s="446"/>
      <c r="C74" s="449"/>
      <c r="D74" s="452"/>
      <c r="E74" s="69">
        <v>3</v>
      </c>
      <c r="F74" s="230"/>
      <c r="G74" s="230"/>
      <c r="H74" s="230"/>
      <c r="I74" s="318" t="str">
        <f t="shared" si="33"/>
        <v xml:space="preserve">  </v>
      </c>
      <c r="J74" s="1"/>
      <c r="K74" s="65" t="str">
        <f>+IF(J74='11 FORMULAS'!$E$4,'11 FORMULAS'!$F$4,IF(J74='11 FORMULAS'!$E$5,'11 FORMULAS'!$F$5,IF(J74='11 FORMULAS'!$E$6,'11 FORMULAS'!$F$6,"")))</f>
        <v/>
      </c>
      <c r="L74" s="65" t="str">
        <f>+IF(OR(J74='11 FORMULAS'!$O$4,J74='11 FORMULAS'!$O$5),'11 FORMULAS'!$P$5,IF(J74='11 FORMULAS'!$O$6,'11 FORMULAS'!$P$6,""))</f>
        <v/>
      </c>
      <c r="M74" s="1"/>
      <c r="N74" s="65" t="str">
        <f>+IF(M74='11 FORMULAS'!$H$4,'11 FORMULAS'!$I$4,IF(M74='11 FORMULAS'!$H$5,'11 FORMULAS'!$I$5,""))</f>
        <v/>
      </c>
      <c r="O74" s="4"/>
      <c r="P74" s="4"/>
      <c r="Q74" s="4"/>
      <c r="R74" s="333" t="str">
        <f>+IFERROR(K74+N74,"")</f>
        <v/>
      </c>
      <c r="S74" s="333" t="str">
        <f>IF(L74='11 FORMULAS'!$P$5,S73-(S73*R74),S73)</f>
        <v/>
      </c>
      <c r="T74" s="333" t="str">
        <f>IF(L74='11 FORMULAS'!$P$6,T73-(T73*R74),T73)</f>
        <v/>
      </c>
      <c r="U74" s="437"/>
      <c r="V74" s="440"/>
      <c r="X74" s="328"/>
      <c r="Y74" s="329"/>
      <c r="Z74" s="329"/>
    </row>
    <row r="75" spans="1:26" ht="29.4" customHeight="1" thickBot="1" x14ac:dyDescent="0.35">
      <c r="A75" s="444"/>
      <c r="B75" s="447"/>
      <c r="C75" s="450"/>
      <c r="D75" s="453"/>
      <c r="E75" s="70">
        <v>4</v>
      </c>
      <c r="F75" s="231"/>
      <c r="G75" s="231"/>
      <c r="H75" s="231"/>
      <c r="I75" s="319" t="str">
        <f t="shared" si="33"/>
        <v xml:space="preserve">  </v>
      </c>
      <c r="J75" s="7"/>
      <c r="K75" s="66" t="str">
        <f>+IF(J75='11 FORMULAS'!$E$4,'11 FORMULAS'!$F$4,IF(J75='11 FORMULAS'!$E$5,'11 FORMULAS'!$F$5,IF(J75='11 FORMULAS'!$E$6,'11 FORMULAS'!$F$6,"")))</f>
        <v/>
      </c>
      <c r="L75" s="66" t="str">
        <f>+IF(OR(J75='11 FORMULAS'!$O$4,J75='11 FORMULAS'!$O$5),'11 FORMULAS'!$P$5,IF(J75='11 FORMULAS'!$O$6,'11 FORMULAS'!$P$6,""))</f>
        <v/>
      </c>
      <c r="M75" s="7"/>
      <c r="N75" s="66" t="str">
        <f>+IF(M75='11 FORMULAS'!$H$4,'11 FORMULAS'!$I$4,IF(M75='11 FORMULAS'!$H$5,'11 FORMULAS'!$I$5,""))</f>
        <v/>
      </c>
      <c r="O75" s="8"/>
      <c r="P75" s="8"/>
      <c r="Q75" s="8"/>
      <c r="R75" s="334" t="str">
        <f t="shared" ref="R75" si="35">+IFERROR(K75+N75,"")</f>
        <v/>
      </c>
      <c r="S75" s="334" t="str">
        <f>IF(L75='11 FORMULAS'!$P$5,S74-(S74*R75),S74)</f>
        <v/>
      </c>
      <c r="T75" s="334" t="str">
        <f>IF(L75='11 FORMULAS'!$P$6,T74-(T74*R75),T74)</f>
        <v/>
      </c>
      <c r="U75" s="438"/>
      <c r="V75" s="441"/>
    </row>
    <row r="76" spans="1:26" ht="29.4" customHeight="1" x14ac:dyDescent="0.3">
      <c r="A76" s="442" t="str">
        <f>'2 CONTEXTO E IDENTIFICACIÓN'!A26</f>
        <v>R18</v>
      </c>
      <c r="B76" s="445" t="str">
        <f>+'2 CONTEXTO E IDENTIFICACIÓN'!F26</f>
        <v xml:space="preserve">Posibilidad de pérdida reputacional  </v>
      </c>
      <c r="C76" s="448" t="str">
        <f>+'3 PROBABIL E IMPACTO INHERENTE'!E26</f>
        <v/>
      </c>
      <c r="D76" s="451" t="str">
        <f>+'3 PROBABIL E IMPACTO INHERENTE'!M26</f>
        <v/>
      </c>
      <c r="E76" s="68">
        <v>1</v>
      </c>
      <c r="F76" s="71"/>
      <c r="G76" s="71"/>
      <c r="H76" s="71"/>
      <c r="I76" s="317" t="str">
        <f t="shared" si="33"/>
        <v xml:space="preserve">  </v>
      </c>
      <c r="J76" s="5"/>
      <c r="K76" s="64" t="str">
        <f>+IF(J76='11 FORMULAS'!$E$4,'11 FORMULAS'!$F$4,IF(J76='11 FORMULAS'!$E$5,'11 FORMULAS'!$F$5,IF(J76='11 FORMULAS'!$E$6,'11 FORMULAS'!$F$6,"")))</f>
        <v/>
      </c>
      <c r="L76" s="64" t="str">
        <f>+IF(OR(J76='11 FORMULAS'!$O$4,J76='11 FORMULAS'!$O$5),'11 FORMULAS'!$P$5,IF(J76='11 FORMULAS'!$O$6,'11 FORMULAS'!$P$6,""))</f>
        <v/>
      </c>
      <c r="M76" s="5"/>
      <c r="N76" s="64" t="str">
        <f>+IF(M76='11 FORMULAS'!$H$4,'11 FORMULAS'!$I$4,IF(M76='11 FORMULAS'!$H$5,'11 FORMULAS'!$I$5,""))</f>
        <v/>
      </c>
      <c r="O76" s="6"/>
      <c r="P76" s="6"/>
      <c r="Q76" s="6"/>
      <c r="R76" s="332" t="str">
        <f>+IFERROR(K76+N76,"")</f>
        <v/>
      </c>
      <c r="S76" s="332" t="str">
        <f>IF(L76='11 FORMULAS'!$P$5,C76-(C76*R76),C76)</f>
        <v/>
      </c>
      <c r="T76" s="332" t="str">
        <f>IF(L76='11 FORMULAS'!$P$6,D76-(D76*R76),D76)</f>
        <v/>
      </c>
      <c r="U76" s="436" t="str">
        <f>+IF(S79="","",S79)</f>
        <v/>
      </c>
      <c r="V76" s="439" t="str">
        <f>+IF(T79="","",T79)</f>
        <v/>
      </c>
      <c r="X76" s="328"/>
      <c r="Y76" s="329"/>
      <c r="Z76" s="329"/>
    </row>
    <row r="77" spans="1:26" ht="29.4" customHeight="1" x14ac:dyDescent="0.3">
      <c r="A77" s="443"/>
      <c r="B77" s="446"/>
      <c r="C77" s="449"/>
      <c r="D77" s="452"/>
      <c r="E77" s="69">
        <v>2</v>
      </c>
      <c r="F77" s="230"/>
      <c r="G77" s="230"/>
      <c r="H77" s="230"/>
      <c r="I77" s="318" t="str">
        <f t="shared" si="33"/>
        <v xml:space="preserve">  </v>
      </c>
      <c r="J77" s="1"/>
      <c r="K77" s="65" t="str">
        <f>+IF(J77='11 FORMULAS'!$E$4,'11 FORMULAS'!$F$4,IF(J77='11 FORMULAS'!$E$5,'11 FORMULAS'!$F$5,IF(J77='11 FORMULAS'!$E$6,'11 FORMULAS'!$F$6,"")))</f>
        <v/>
      </c>
      <c r="L77" s="65" t="str">
        <f>+IF(OR(J77='11 FORMULAS'!$O$4,J77='11 FORMULAS'!$O$5),'11 FORMULAS'!$P$5,IF(J77='11 FORMULAS'!$O$6,'11 FORMULAS'!$P$6,""))</f>
        <v/>
      </c>
      <c r="M77" s="1"/>
      <c r="N77" s="65" t="str">
        <f>+IF(M77='11 FORMULAS'!$H$4,'11 FORMULAS'!$I$4,IF(M77='11 FORMULAS'!$H$5,'11 FORMULAS'!$I$5,""))</f>
        <v/>
      </c>
      <c r="O77" s="4"/>
      <c r="P77" s="4"/>
      <c r="Q77" s="4"/>
      <c r="R77" s="333" t="str">
        <f t="shared" ref="R77" si="36">+IFERROR(K77+N77,"")</f>
        <v/>
      </c>
      <c r="S77" s="333" t="str">
        <f>IF(L77='11 FORMULAS'!$P$5,S76-(S76*R77),S76)</f>
        <v/>
      </c>
      <c r="T77" s="333" t="str">
        <f>IF(L77='11 FORMULAS'!$P$6,T76-(T76*R77),T76)</f>
        <v/>
      </c>
      <c r="U77" s="437"/>
      <c r="V77" s="440"/>
      <c r="X77" s="328"/>
      <c r="Y77" s="329"/>
      <c r="Z77" s="329"/>
    </row>
    <row r="78" spans="1:26" ht="29.4" customHeight="1" x14ac:dyDescent="0.3">
      <c r="A78" s="443"/>
      <c r="B78" s="446"/>
      <c r="C78" s="449"/>
      <c r="D78" s="452"/>
      <c r="E78" s="69">
        <v>3</v>
      </c>
      <c r="F78" s="230"/>
      <c r="G78" s="230"/>
      <c r="H78" s="230"/>
      <c r="I78" s="318" t="str">
        <f t="shared" si="33"/>
        <v xml:space="preserve">  </v>
      </c>
      <c r="J78" s="1"/>
      <c r="K78" s="65" t="str">
        <f>+IF(J78='11 FORMULAS'!$E$4,'11 FORMULAS'!$F$4,IF(J78='11 FORMULAS'!$E$5,'11 FORMULAS'!$F$5,IF(J78='11 FORMULAS'!$E$6,'11 FORMULAS'!$F$6,"")))</f>
        <v/>
      </c>
      <c r="L78" s="65" t="str">
        <f>+IF(OR(J78='11 FORMULAS'!$O$4,J78='11 FORMULAS'!$O$5),'11 FORMULAS'!$P$5,IF(J78='11 FORMULAS'!$O$6,'11 FORMULAS'!$P$6,""))</f>
        <v/>
      </c>
      <c r="M78" s="1"/>
      <c r="N78" s="65" t="str">
        <f>+IF(M78='11 FORMULAS'!$H$4,'11 FORMULAS'!$I$4,IF(M78='11 FORMULAS'!$H$5,'11 FORMULAS'!$I$5,""))</f>
        <v/>
      </c>
      <c r="O78" s="4"/>
      <c r="P78" s="4"/>
      <c r="Q78" s="4"/>
      <c r="R78" s="333" t="str">
        <f>+IFERROR(K78+N78,"")</f>
        <v/>
      </c>
      <c r="S78" s="333" t="str">
        <f>IF(L78='11 FORMULAS'!$P$5,S77-(S77*R78),S77)</f>
        <v/>
      </c>
      <c r="T78" s="333" t="str">
        <f>IF(L78='11 FORMULAS'!$P$6,T77-(T77*R78),T77)</f>
        <v/>
      </c>
      <c r="U78" s="437"/>
      <c r="V78" s="440"/>
      <c r="X78" s="328"/>
      <c r="Y78" s="329"/>
      <c r="Z78" s="329"/>
    </row>
    <row r="79" spans="1:26" ht="29.4" customHeight="1" thickBot="1" x14ac:dyDescent="0.35">
      <c r="A79" s="444"/>
      <c r="B79" s="447"/>
      <c r="C79" s="450"/>
      <c r="D79" s="453"/>
      <c r="E79" s="70">
        <v>4</v>
      </c>
      <c r="F79" s="231"/>
      <c r="G79" s="231"/>
      <c r="H79" s="231"/>
      <c r="I79" s="319" t="str">
        <f t="shared" si="33"/>
        <v xml:space="preserve">  </v>
      </c>
      <c r="J79" s="7"/>
      <c r="K79" s="66" t="str">
        <f>+IF(J79='11 FORMULAS'!$E$4,'11 FORMULAS'!$F$4,IF(J79='11 FORMULAS'!$E$5,'11 FORMULAS'!$F$5,IF(J79='11 FORMULAS'!$E$6,'11 FORMULAS'!$F$6,"")))</f>
        <v/>
      </c>
      <c r="L79" s="66" t="str">
        <f>+IF(OR(J79='11 FORMULAS'!$O$4,J79='11 FORMULAS'!$O$5),'11 FORMULAS'!$P$5,IF(J79='11 FORMULAS'!$O$6,'11 FORMULAS'!$P$6,""))</f>
        <v/>
      </c>
      <c r="M79" s="7"/>
      <c r="N79" s="66" t="str">
        <f>+IF(M79='11 FORMULAS'!$H$4,'11 FORMULAS'!$I$4,IF(M79='11 FORMULAS'!$H$5,'11 FORMULAS'!$I$5,""))</f>
        <v/>
      </c>
      <c r="O79" s="8"/>
      <c r="P79" s="8"/>
      <c r="Q79" s="8"/>
      <c r="R79" s="334" t="str">
        <f t="shared" ref="R79" si="37">+IFERROR(K79+N79,"")</f>
        <v/>
      </c>
      <c r="S79" s="334" t="str">
        <f>IF(L79='11 FORMULAS'!$P$5,S78-(S78*R79),S78)</f>
        <v/>
      </c>
      <c r="T79" s="334" t="str">
        <f>IF(L79='11 FORMULAS'!$P$6,T78-(T78*R79),T78)</f>
        <v/>
      </c>
      <c r="U79" s="438"/>
      <c r="V79" s="441"/>
    </row>
    <row r="80" spans="1:26" ht="29.4" customHeight="1" x14ac:dyDescent="0.3">
      <c r="A80" s="442" t="str">
        <f>'2 CONTEXTO E IDENTIFICACIÓN'!A27</f>
        <v>R19</v>
      </c>
      <c r="B80" s="445" t="str">
        <f>+'2 CONTEXTO E IDENTIFICACIÓN'!F27</f>
        <v xml:space="preserve">Posibilidad de pérdida reputacional  </v>
      </c>
      <c r="C80" s="448" t="str">
        <f>+'3 PROBABIL E IMPACTO INHERENTE'!E27</f>
        <v/>
      </c>
      <c r="D80" s="451" t="str">
        <f>+'3 PROBABIL E IMPACTO INHERENTE'!M27</f>
        <v/>
      </c>
      <c r="E80" s="68">
        <v>1</v>
      </c>
      <c r="F80" s="71"/>
      <c r="G80" s="71"/>
      <c r="H80" s="71"/>
      <c r="I80" s="317" t="str">
        <f t="shared" si="33"/>
        <v xml:space="preserve">  </v>
      </c>
      <c r="J80" s="5"/>
      <c r="K80" s="64" t="str">
        <f>+IF(J80='11 FORMULAS'!$E$4,'11 FORMULAS'!$F$4,IF(J80='11 FORMULAS'!$E$5,'11 FORMULAS'!$F$5,IF(J80='11 FORMULAS'!$E$6,'11 FORMULAS'!$F$6,"")))</f>
        <v/>
      </c>
      <c r="L80" s="64" t="str">
        <f>+IF(OR(J80='11 FORMULAS'!$O$4,J80='11 FORMULAS'!$O$5),'11 FORMULAS'!$P$5,IF(J80='11 FORMULAS'!$O$6,'11 FORMULAS'!$P$6,""))</f>
        <v/>
      </c>
      <c r="M80" s="5"/>
      <c r="N80" s="64" t="str">
        <f>+IF(M80='11 FORMULAS'!$H$4,'11 FORMULAS'!$I$4,IF(M80='11 FORMULAS'!$H$5,'11 FORMULAS'!$I$5,""))</f>
        <v/>
      </c>
      <c r="O80" s="6"/>
      <c r="P80" s="6"/>
      <c r="Q80" s="6"/>
      <c r="R80" s="332" t="str">
        <f>+IFERROR(K80+N80,"")</f>
        <v/>
      </c>
      <c r="S80" s="332" t="str">
        <f>IF(L80='11 FORMULAS'!$P$5,C80-(C80*R80),C80)</f>
        <v/>
      </c>
      <c r="T80" s="332" t="str">
        <f>IF(L80='11 FORMULAS'!$P$6,D80-(D80*R80),D80)</f>
        <v/>
      </c>
      <c r="U80" s="436" t="str">
        <f>+IF(S83="","",S83)</f>
        <v/>
      </c>
      <c r="V80" s="439" t="str">
        <f>+IF(T83="","",T83)</f>
        <v/>
      </c>
      <c r="X80" s="328"/>
      <c r="Y80" s="329"/>
      <c r="Z80" s="329"/>
    </row>
    <row r="81" spans="1:26" ht="29.4" customHeight="1" x14ac:dyDescent="0.3">
      <c r="A81" s="443"/>
      <c r="B81" s="446"/>
      <c r="C81" s="449"/>
      <c r="D81" s="452"/>
      <c r="E81" s="69">
        <v>2</v>
      </c>
      <c r="F81" s="230"/>
      <c r="G81" s="230"/>
      <c r="H81" s="230"/>
      <c r="I81" s="318" t="str">
        <f t="shared" si="33"/>
        <v xml:space="preserve">  </v>
      </c>
      <c r="J81" s="1"/>
      <c r="K81" s="65" t="str">
        <f>+IF(J81='11 FORMULAS'!$E$4,'11 FORMULAS'!$F$4,IF(J81='11 FORMULAS'!$E$5,'11 FORMULAS'!$F$5,IF(J81='11 FORMULAS'!$E$6,'11 FORMULAS'!$F$6,"")))</f>
        <v/>
      </c>
      <c r="L81" s="65" t="str">
        <f>+IF(OR(J81='11 FORMULAS'!$O$4,J81='11 FORMULAS'!$O$5),'11 FORMULAS'!$P$5,IF(J81='11 FORMULAS'!$O$6,'11 FORMULAS'!$P$6,""))</f>
        <v/>
      </c>
      <c r="M81" s="1"/>
      <c r="N81" s="65" t="str">
        <f>+IF(M81='11 FORMULAS'!$H$4,'11 FORMULAS'!$I$4,IF(M81='11 FORMULAS'!$H$5,'11 FORMULAS'!$I$5,""))</f>
        <v/>
      </c>
      <c r="O81" s="4"/>
      <c r="P81" s="4"/>
      <c r="Q81" s="4"/>
      <c r="R81" s="333" t="str">
        <f t="shared" ref="R81" si="38">+IFERROR(K81+N81,"")</f>
        <v/>
      </c>
      <c r="S81" s="333" t="str">
        <f>IF(L81='11 FORMULAS'!$P$5,S80-(S80*R81),S80)</f>
        <v/>
      </c>
      <c r="T81" s="333" t="str">
        <f>IF(L81='11 FORMULAS'!$P$6,T80-(T80*R81),T80)</f>
        <v/>
      </c>
      <c r="U81" s="437"/>
      <c r="V81" s="440"/>
      <c r="X81" s="328"/>
      <c r="Y81" s="329"/>
      <c r="Z81" s="329"/>
    </row>
    <row r="82" spans="1:26" ht="29.4" customHeight="1" x14ac:dyDescent="0.3">
      <c r="A82" s="443"/>
      <c r="B82" s="446"/>
      <c r="C82" s="449"/>
      <c r="D82" s="452"/>
      <c r="E82" s="69">
        <v>3</v>
      </c>
      <c r="F82" s="230"/>
      <c r="G82" s="230"/>
      <c r="H82" s="230"/>
      <c r="I82" s="318" t="str">
        <f t="shared" si="33"/>
        <v xml:space="preserve">  </v>
      </c>
      <c r="J82" s="1"/>
      <c r="K82" s="65" t="str">
        <f>+IF(J82='11 FORMULAS'!$E$4,'11 FORMULAS'!$F$4,IF(J82='11 FORMULAS'!$E$5,'11 FORMULAS'!$F$5,IF(J82='11 FORMULAS'!$E$6,'11 FORMULAS'!$F$6,"")))</f>
        <v/>
      </c>
      <c r="L82" s="65" t="str">
        <f>+IF(OR(J82='11 FORMULAS'!$O$4,J82='11 FORMULAS'!$O$5),'11 FORMULAS'!$P$5,IF(J82='11 FORMULAS'!$O$6,'11 FORMULAS'!$P$6,""))</f>
        <v/>
      </c>
      <c r="M82" s="1"/>
      <c r="N82" s="65" t="str">
        <f>+IF(M82='11 FORMULAS'!$H$4,'11 FORMULAS'!$I$4,IF(M82='11 FORMULAS'!$H$5,'11 FORMULAS'!$I$5,""))</f>
        <v/>
      </c>
      <c r="O82" s="4"/>
      <c r="P82" s="4"/>
      <c r="Q82" s="4"/>
      <c r="R82" s="333" t="str">
        <f>+IFERROR(K82+N82,"")</f>
        <v/>
      </c>
      <c r="S82" s="333" t="str">
        <f>IF(L82='11 FORMULAS'!$P$5,S81-(S81*R82),S81)</f>
        <v/>
      </c>
      <c r="T82" s="333" t="str">
        <f>IF(L82='11 FORMULAS'!$P$6,T81-(T81*R82),T81)</f>
        <v/>
      </c>
      <c r="U82" s="437"/>
      <c r="V82" s="440"/>
      <c r="X82" s="328"/>
      <c r="Y82" s="329"/>
      <c r="Z82" s="329"/>
    </row>
    <row r="83" spans="1:26" ht="29.4" customHeight="1" thickBot="1" x14ac:dyDescent="0.35">
      <c r="A83" s="444"/>
      <c r="B83" s="447"/>
      <c r="C83" s="450"/>
      <c r="D83" s="453"/>
      <c r="E83" s="70">
        <v>4</v>
      </c>
      <c r="F83" s="231"/>
      <c r="G83" s="231"/>
      <c r="H83" s="231"/>
      <c r="I83" s="319" t="str">
        <f t="shared" si="33"/>
        <v xml:space="preserve">  </v>
      </c>
      <c r="J83" s="7"/>
      <c r="K83" s="66" t="str">
        <f>+IF(J83='11 FORMULAS'!$E$4,'11 FORMULAS'!$F$4,IF(J83='11 FORMULAS'!$E$5,'11 FORMULAS'!$F$5,IF(J83='11 FORMULAS'!$E$6,'11 FORMULAS'!$F$6,"")))</f>
        <v/>
      </c>
      <c r="L83" s="66" t="str">
        <f>+IF(OR(J83='11 FORMULAS'!$O$4,J83='11 FORMULAS'!$O$5),'11 FORMULAS'!$P$5,IF(J83='11 FORMULAS'!$O$6,'11 FORMULAS'!$P$6,""))</f>
        <v/>
      </c>
      <c r="M83" s="7"/>
      <c r="N83" s="66" t="str">
        <f>+IF(M83='11 FORMULAS'!$H$4,'11 FORMULAS'!$I$4,IF(M83='11 FORMULAS'!$H$5,'11 FORMULAS'!$I$5,""))</f>
        <v/>
      </c>
      <c r="O83" s="8"/>
      <c r="P83" s="8"/>
      <c r="Q83" s="8"/>
      <c r="R83" s="334" t="str">
        <f t="shared" ref="R83" si="39">+IFERROR(K83+N83,"")</f>
        <v/>
      </c>
      <c r="S83" s="334" t="str">
        <f>IF(L83='11 FORMULAS'!$P$5,S82-(S82*R83),S82)</f>
        <v/>
      </c>
      <c r="T83" s="334" t="str">
        <f>IF(L83='11 FORMULAS'!$P$6,T82-(T82*R83),T82)</f>
        <v/>
      </c>
      <c r="U83" s="438"/>
      <c r="V83" s="441"/>
    </row>
    <row r="84" spans="1:26" ht="29.4" customHeight="1" x14ac:dyDescent="0.3">
      <c r="A84" s="442" t="str">
        <f>'2 CONTEXTO E IDENTIFICACIÓN'!A28</f>
        <v>R20</v>
      </c>
      <c r="B84" s="445" t="str">
        <f>+'2 CONTEXTO E IDENTIFICACIÓN'!F28</f>
        <v xml:space="preserve">Posibilidad de pérdida reputacional  </v>
      </c>
      <c r="C84" s="448" t="str">
        <f>+'3 PROBABIL E IMPACTO INHERENTE'!E28</f>
        <v/>
      </c>
      <c r="D84" s="451" t="str">
        <f>+'3 PROBABIL E IMPACTO INHERENTE'!M28</f>
        <v/>
      </c>
      <c r="E84" s="68">
        <v>1</v>
      </c>
      <c r="F84" s="71"/>
      <c r="G84" s="71"/>
      <c r="H84" s="71"/>
      <c r="I84" s="317" t="str">
        <f t="shared" si="33"/>
        <v xml:space="preserve">  </v>
      </c>
      <c r="J84" s="5"/>
      <c r="K84" s="64" t="str">
        <f>+IF(J84='11 FORMULAS'!$E$4,'11 FORMULAS'!$F$4,IF(J84='11 FORMULAS'!$E$5,'11 FORMULAS'!$F$5,IF(J84='11 FORMULAS'!$E$6,'11 FORMULAS'!$F$6,"")))</f>
        <v/>
      </c>
      <c r="L84" s="64" t="str">
        <f>+IF(OR(J84='11 FORMULAS'!$O$4,J84='11 FORMULAS'!$O$5),'11 FORMULAS'!$P$5,IF(J84='11 FORMULAS'!$O$6,'11 FORMULAS'!$P$6,""))</f>
        <v/>
      </c>
      <c r="M84" s="5"/>
      <c r="N84" s="64" t="str">
        <f>+IF(M84='11 FORMULAS'!$H$4,'11 FORMULAS'!$I$4,IF(M84='11 FORMULAS'!$H$5,'11 FORMULAS'!$I$5,""))</f>
        <v/>
      </c>
      <c r="O84" s="6"/>
      <c r="P84" s="6"/>
      <c r="Q84" s="6"/>
      <c r="R84" s="332" t="str">
        <f>+IFERROR(K84+N84,"")</f>
        <v/>
      </c>
      <c r="S84" s="332" t="str">
        <f>IF(L84='11 FORMULAS'!$P$5,C84-(C84*R84),C84)</f>
        <v/>
      </c>
      <c r="T84" s="332" t="str">
        <f>IF(L84='11 FORMULAS'!$P$6,D84-(D84*R84),D84)</f>
        <v/>
      </c>
      <c r="U84" s="436" t="str">
        <f>+IF(S87="","",S87)</f>
        <v/>
      </c>
      <c r="V84" s="439" t="str">
        <f>+IF(T87="","",T87)</f>
        <v/>
      </c>
      <c r="X84" s="328"/>
      <c r="Y84" s="329"/>
      <c r="Z84" s="329"/>
    </row>
    <row r="85" spans="1:26" ht="29.4" customHeight="1" x14ac:dyDescent="0.3">
      <c r="A85" s="443"/>
      <c r="B85" s="446"/>
      <c r="C85" s="449"/>
      <c r="D85" s="452"/>
      <c r="E85" s="69">
        <v>2</v>
      </c>
      <c r="F85" s="230"/>
      <c r="G85" s="230"/>
      <c r="H85" s="230"/>
      <c r="I85" s="318" t="str">
        <f t="shared" si="33"/>
        <v xml:space="preserve">  </v>
      </c>
      <c r="J85" s="1"/>
      <c r="K85" s="65" t="str">
        <f>+IF(J85='11 FORMULAS'!$E$4,'11 FORMULAS'!$F$4,IF(J85='11 FORMULAS'!$E$5,'11 FORMULAS'!$F$5,IF(J85='11 FORMULAS'!$E$6,'11 FORMULAS'!$F$6,"")))</f>
        <v/>
      </c>
      <c r="L85" s="65" t="str">
        <f>+IF(OR(J85='11 FORMULAS'!$O$4,J85='11 FORMULAS'!$O$5),'11 FORMULAS'!$P$5,IF(J85='11 FORMULAS'!$O$6,'11 FORMULAS'!$P$6,""))</f>
        <v/>
      </c>
      <c r="M85" s="1"/>
      <c r="N85" s="65" t="str">
        <f>+IF(M85='11 FORMULAS'!$H$4,'11 FORMULAS'!$I$4,IF(M85='11 FORMULAS'!$H$5,'11 FORMULAS'!$I$5,""))</f>
        <v/>
      </c>
      <c r="O85" s="4"/>
      <c r="P85" s="4"/>
      <c r="Q85" s="4"/>
      <c r="R85" s="333" t="str">
        <f t="shared" ref="R85" si="40">+IFERROR(K85+N85,"")</f>
        <v/>
      </c>
      <c r="S85" s="333" t="str">
        <f>IF(L85='11 FORMULAS'!$P$5,S84-(S84*R85),S84)</f>
        <v/>
      </c>
      <c r="T85" s="333" t="str">
        <f>IF(L85='11 FORMULAS'!$P$6,T84-(T84*R85),T84)</f>
        <v/>
      </c>
      <c r="U85" s="437"/>
      <c r="V85" s="440"/>
      <c r="X85" s="328"/>
      <c r="Y85" s="329"/>
      <c r="Z85" s="329"/>
    </row>
    <row r="86" spans="1:26" ht="29.4" customHeight="1" x14ac:dyDescent="0.3">
      <c r="A86" s="443"/>
      <c r="B86" s="446"/>
      <c r="C86" s="449"/>
      <c r="D86" s="452"/>
      <c r="E86" s="69">
        <v>3</v>
      </c>
      <c r="F86" s="230"/>
      <c r="G86" s="230"/>
      <c r="H86" s="230"/>
      <c r="I86" s="318" t="str">
        <f t="shared" si="33"/>
        <v xml:space="preserve">  </v>
      </c>
      <c r="J86" s="1"/>
      <c r="K86" s="65" t="str">
        <f>+IF(J86='11 FORMULAS'!$E$4,'11 FORMULAS'!$F$4,IF(J86='11 FORMULAS'!$E$5,'11 FORMULAS'!$F$5,IF(J86='11 FORMULAS'!$E$6,'11 FORMULAS'!$F$6,"")))</f>
        <v/>
      </c>
      <c r="L86" s="65" t="str">
        <f>+IF(OR(J86='11 FORMULAS'!$O$4,J86='11 FORMULAS'!$O$5),'11 FORMULAS'!$P$5,IF(J86='11 FORMULAS'!$O$6,'11 FORMULAS'!$P$6,""))</f>
        <v/>
      </c>
      <c r="M86" s="1"/>
      <c r="N86" s="65" t="str">
        <f>+IF(M86='11 FORMULAS'!$H$4,'11 FORMULAS'!$I$4,IF(M86='11 FORMULAS'!$H$5,'11 FORMULAS'!$I$5,""))</f>
        <v/>
      </c>
      <c r="O86" s="4"/>
      <c r="P86" s="4"/>
      <c r="Q86" s="4"/>
      <c r="R86" s="333" t="str">
        <f>+IFERROR(K86+N86,"")</f>
        <v/>
      </c>
      <c r="S86" s="333" t="str">
        <f>IF(L86='11 FORMULAS'!$P$5,S85-(S85*R86),S85)</f>
        <v/>
      </c>
      <c r="T86" s="333" t="str">
        <f>IF(L86='11 FORMULAS'!$P$6,T85-(T85*R86),T85)</f>
        <v/>
      </c>
      <c r="U86" s="437"/>
      <c r="V86" s="440"/>
      <c r="X86" s="328"/>
      <c r="Y86" s="329"/>
      <c r="Z86" s="329"/>
    </row>
    <row r="87" spans="1:26" ht="29.4" customHeight="1" thickBot="1" x14ac:dyDescent="0.35">
      <c r="A87" s="444"/>
      <c r="B87" s="447"/>
      <c r="C87" s="450"/>
      <c r="D87" s="453"/>
      <c r="E87" s="70">
        <v>4</v>
      </c>
      <c r="F87" s="231"/>
      <c r="G87" s="231"/>
      <c r="H87" s="231"/>
      <c r="I87" s="319" t="str">
        <f t="shared" si="33"/>
        <v xml:space="preserve">  </v>
      </c>
      <c r="J87" s="7"/>
      <c r="K87" s="66" t="str">
        <f>+IF(J87='11 FORMULAS'!$E$4,'11 FORMULAS'!$F$4,IF(J87='11 FORMULAS'!$E$5,'11 FORMULAS'!$F$5,IF(J87='11 FORMULAS'!$E$6,'11 FORMULAS'!$F$6,"")))</f>
        <v/>
      </c>
      <c r="L87" s="66" t="str">
        <f>+IF(OR(J87='11 FORMULAS'!$O$4,J87='11 FORMULAS'!$O$5),'11 FORMULAS'!$P$5,IF(J87='11 FORMULAS'!$O$6,'11 FORMULAS'!$P$6,""))</f>
        <v/>
      </c>
      <c r="M87" s="7"/>
      <c r="N87" s="66" t="str">
        <f>+IF(M87='11 FORMULAS'!$H$4,'11 FORMULAS'!$I$4,IF(M87='11 FORMULAS'!$H$5,'11 FORMULAS'!$I$5,""))</f>
        <v/>
      </c>
      <c r="O87" s="8"/>
      <c r="P87" s="8"/>
      <c r="Q87" s="8"/>
      <c r="R87" s="334" t="str">
        <f t="shared" ref="R87" si="41">+IFERROR(K87+N87,"")</f>
        <v/>
      </c>
      <c r="S87" s="334" t="str">
        <f>IF(L87='11 FORMULAS'!$P$5,S86-(S86*R87),S86)</f>
        <v/>
      </c>
      <c r="T87" s="334" t="str">
        <f>IF(L87='11 FORMULAS'!$P$6,T86-(T86*R87),T86)</f>
        <v/>
      </c>
      <c r="U87" s="438"/>
      <c r="V87" s="441"/>
    </row>
  </sheetData>
  <sheetProtection formatCells="0" formatColumns="0" formatRows="0" sort="0" autoFilter="0" pivotTables="0"/>
  <autoFilter ref="A7:W87" xr:uid="{00000000-0009-0000-0000-000004000000}"/>
  <dataConsolidate/>
  <mergeCells count="137">
    <mergeCell ref="C6:C7"/>
    <mergeCell ref="C8:C11"/>
    <mergeCell ref="D6:D7"/>
    <mergeCell ref="D8:D11"/>
    <mergeCell ref="R4:R6"/>
    <mergeCell ref="S4:S6"/>
    <mergeCell ref="T4:T6"/>
    <mergeCell ref="A1:A2"/>
    <mergeCell ref="B1:B2"/>
    <mergeCell ref="A6:A7"/>
    <mergeCell ref="B6:B7"/>
    <mergeCell ref="J5:Q5"/>
    <mergeCell ref="E6:E7"/>
    <mergeCell ref="J6:N6"/>
    <mergeCell ref="O6:Q6"/>
    <mergeCell ref="F6:H6"/>
    <mergeCell ref="A28:A31"/>
    <mergeCell ref="B28:B31"/>
    <mergeCell ref="C28:C31"/>
    <mergeCell ref="D28:D31"/>
    <mergeCell ref="A24:A27"/>
    <mergeCell ref="B24:B27"/>
    <mergeCell ref="C24:C27"/>
    <mergeCell ref="D24:D27"/>
    <mergeCell ref="A8:A11"/>
    <mergeCell ref="B8:B11"/>
    <mergeCell ref="A20:A23"/>
    <mergeCell ref="B20:B23"/>
    <mergeCell ref="C20:C23"/>
    <mergeCell ref="D20:D23"/>
    <mergeCell ref="A12:A15"/>
    <mergeCell ref="B12:B15"/>
    <mergeCell ref="C12:C15"/>
    <mergeCell ref="D12:D15"/>
    <mergeCell ref="A16:A19"/>
    <mergeCell ref="B16:B19"/>
    <mergeCell ref="C16:C19"/>
    <mergeCell ref="D16:D19"/>
    <mergeCell ref="A40:A43"/>
    <mergeCell ref="B40:B43"/>
    <mergeCell ref="C40:C43"/>
    <mergeCell ref="D40:D43"/>
    <mergeCell ref="A44:A47"/>
    <mergeCell ref="B44:B47"/>
    <mergeCell ref="C44:C47"/>
    <mergeCell ref="D44:D47"/>
    <mergeCell ref="A32:A35"/>
    <mergeCell ref="B32:B35"/>
    <mergeCell ref="C32:C35"/>
    <mergeCell ref="D32:D35"/>
    <mergeCell ref="A36:A39"/>
    <mergeCell ref="B36:B39"/>
    <mergeCell ref="C36:C39"/>
    <mergeCell ref="D36:D39"/>
    <mergeCell ref="D56:D59"/>
    <mergeCell ref="A60:A63"/>
    <mergeCell ref="B60:B63"/>
    <mergeCell ref="C60:C63"/>
    <mergeCell ref="D60:D63"/>
    <mergeCell ref="A56:A59"/>
    <mergeCell ref="B56:B59"/>
    <mergeCell ref="C56:C59"/>
    <mergeCell ref="A48:A51"/>
    <mergeCell ref="B48:B51"/>
    <mergeCell ref="C48:C51"/>
    <mergeCell ref="D48:D51"/>
    <mergeCell ref="A52:A55"/>
    <mergeCell ref="B52:B55"/>
    <mergeCell ref="C52:C55"/>
    <mergeCell ref="D52:D55"/>
    <mergeCell ref="A64:A67"/>
    <mergeCell ref="B64:B67"/>
    <mergeCell ref="C64:C67"/>
    <mergeCell ref="D64:D67"/>
    <mergeCell ref="A68:A71"/>
    <mergeCell ref="B68:B71"/>
    <mergeCell ref="C68:C71"/>
    <mergeCell ref="D68:D71"/>
    <mergeCell ref="A84:A87"/>
    <mergeCell ref="B84:B87"/>
    <mergeCell ref="C84:C87"/>
    <mergeCell ref="D84:D87"/>
    <mergeCell ref="A72:A75"/>
    <mergeCell ref="B72:B75"/>
    <mergeCell ref="C72:C75"/>
    <mergeCell ref="D72:D75"/>
    <mergeCell ref="A76:A79"/>
    <mergeCell ref="B76:B79"/>
    <mergeCell ref="C76:C79"/>
    <mergeCell ref="D76:D79"/>
    <mergeCell ref="A80:A83"/>
    <mergeCell ref="B80:B83"/>
    <mergeCell ref="C80:C83"/>
    <mergeCell ref="D80:D83"/>
    <mergeCell ref="X4:Z4"/>
    <mergeCell ref="U16:U19"/>
    <mergeCell ref="V16:V19"/>
    <mergeCell ref="U20:U23"/>
    <mergeCell ref="V20:V23"/>
    <mergeCell ref="U8:U11"/>
    <mergeCell ref="V8:V11"/>
    <mergeCell ref="U12:U15"/>
    <mergeCell ref="V12:V15"/>
    <mergeCell ref="U40:U43"/>
    <mergeCell ref="V40:V43"/>
    <mergeCell ref="U44:U47"/>
    <mergeCell ref="V44:V47"/>
    <mergeCell ref="U24:U27"/>
    <mergeCell ref="V24:V27"/>
    <mergeCell ref="U28:U31"/>
    <mergeCell ref="V28:V31"/>
    <mergeCell ref="U32:U35"/>
    <mergeCell ref="V32:V35"/>
    <mergeCell ref="U84:U87"/>
    <mergeCell ref="V84:V87"/>
    <mergeCell ref="B3:D3"/>
    <mergeCell ref="B4:D4"/>
    <mergeCell ref="U72:U75"/>
    <mergeCell ref="V72:V75"/>
    <mergeCell ref="U76:U79"/>
    <mergeCell ref="V76:V79"/>
    <mergeCell ref="U80:U83"/>
    <mergeCell ref="V80:V83"/>
    <mergeCell ref="U60:U63"/>
    <mergeCell ref="V60:V63"/>
    <mergeCell ref="U64:U67"/>
    <mergeCell ref="V64:V67"/>
    <mergeCell ref="U68:U71"/>
    <mergeCell ref="V68:V71"/>
    <mergeCell ref="U48:U51"/>
    <mergeCell ref="V48:V51"/>
    <mergeCell ref="U52:U55"/>
    <mergeCell ref="V52:V55"/>
    <mergeCell ref="U56:U59"/>
    <mergeCell ref="V56:V59"/>
    <mergeCell ref="U36:U39"/>
    <mergeCell ref="V36:V39"/>
  </mergeCells>
  <phoneticPr fontId="0" type="noConversion"/>
  <conditionalFormatting sqref="C8:D8 U8:V8 C12:D12 C16:D16 C20:D20 C24:D24 C28:D28 C32:D32 C36:D36 C40:D40 C44:D44 C48:D48 C52:D52 C56:D56 C60:D60 C64:D64 C68:D68 C72:D72 C76:D76 C80:D80 C84:D84">
    <cfRule type="cellIs" dxfId="199" priority="268" operator="between">
      <formula>$Y$10</formula>
      <formula>$Z$10</formula>
    </cfRule>
    <cfRule type="cellIs" dxfId="198" priority="267" operator="between">
      <formula>$Y$9</formula>
      <formula>$Z$9</formula>
    </cfRule>
    <cfRule type="cellIs" dxfId="197" priority="266" operator="between">
      <formula>$Y$8</formula>
      <formula>$Z$8</formula>
    </cfRule>
    <cfRule type="cellIs" dxfId="196" priority="265" operator="between">
      <formula>$Y$7</formula>
      <formula>$Z$7</formula>
    </cfRule>
    <cfRule type="cellIs" dxfId="195" priority="264" operator="between">
      <formula>$Y$6</formula>
      <formula>$Z$6</formula>
    </cfRule>
  </conditionalFormatting>
  <conditionalFormatting sqref="U12:V12">
    <cfRule type="cellIs" dxfId="194" priority="95" operator="between">
      <formula>$Y$10</formula>
      <formula>$Z$10</formula>
    </cfRule>
    <cfRule type="cellIs" dxfId="193" priority="94" operator="between">
      <formula>$Y$9</formula>
      <formula>$Z$9</formula>
    </cfRule>
    <cfRule type="cellIs" dxfId="192" priority="93" operator="between">
      <formula>$Y$8</formula>
      <formula>$Z$8</formula>
    </cfRule>
    <cfRule type="cellIs" dxfId="191" priority="92" operator="between">
      <formula>$Y$7</formula>
      <formula>$Z$7</formula>
    </cfRule>
    <cfRule type="cellIs" dxfId="190" priority="91" operator="between">
      <formula>$Y$6</formula>
      <formula>$Z$6</formula>
    </cfRule>
  </conditionalFormatting>
  <conditionalFormatting sqref="U16:V16">
    <cfRule type="cellIs" dxfId="189" priority="88" operator="between">
      <formula>$Y$8</formula>
      <formula>$Z$8</formula>
    </cfRule>
    <cfRule type="cellIs" dxfId="188" priority="90" operator="between">
      <formula>$Y$10</formula>
      <formula>$Z$10</formula>
    </cfRule>
    <cfRule type="cellIs" dxfId="187" priority="89" operator="between">
      <formula>$Y$9</formula>
      <formula>$Z$9</formula>
    </cfRule>
    <cfRule type="cellIs" dxfId="186" priority="87" operator="between">
      <formula>$Y$7</formula>
      <formula>$Z$7</formula>
    </cfRule>
    <cfRule type="cellIs" dxfId="185" priority="86" operator="between">
      <formula>$Y$6</formula>
      <formula>$Z$6</formula>
    </cfRule>
  </conditionalFormatting>
  <conditionalFormatting sqref="U20:V20">
    <cfRule type="cellIs" dxfId="184" priority="85" operator="between">
      <formula>$Y$10</formula>
      <formula>$Z$10</formula>
    </cfRule>
    <cfRule type="cellIs" dxfId="183" priority="84" operator="between">
      <formula>$Y$9</formula>
      <formula>$Z$9</formula>
    </cfRule>
    <cfRule type="cellIs" dxfId="182" priority="81" operator="between">
      <formula>$Y$6</formula>
      <formula>$Z$6</formula>
    </cfRule>
    <cfRule type="cellIs" dxfId="181" priority="83" operator="between">
      <formula>$Y$8</formula>
      <formula>$Z$8</formula>
    </cfRule>
    <cfRule type="cellIs" dxfId="180" priority="82" operator="between">
      <formula>$Y$7</formula>
      <formula>$Z$7</formula>
    </cfRule>
  </conditionalFormatting>
  <conditionalFormatting sqref="U24:V24">
    <cfRule type="cellIs" dxfId="179" priority="78" operator="between">
      <formula>$Y$8</formula>
      <formula>$Z$8</formula>
    </cfRule>
    <cfRule type="cellIs" dxfId="178" priority="77" operator="between">
      <formula>$Y$7</formula>
      <formula>$Z$7</formula>
    </cfRule>
    <cfRule type="cellIs" dxfId="177" priority="76" operator="between">
      <formula>$Y$6</formula>
      <formula>$Z$6</formula>
    </cfRule>
    <cfRule type="cellIs" dxfId="176" priority="80" operator="between">
      <formula>$Y$10</formula>
      <formula>$Z$10</formula>
    </cfRule>
    <cfRule type="cellIs" dxfId="175" priority="79" operator="between">
      <formula>$Y$9</formula>
      <formula>$Z$9</formula>
    </cfRule>
  </conditionalFormatting>
  <conditionalFormatting sqref="U28:V28">
    <cfRule type="cellIs" dxfId="174" priority="75" operator="between">
      <formula>$Y$10</formula>
      <formula>$Z$10</formula>
    </cfRule>
    <cfRule type="cellIs" dxfId="173" priority="74" operator="between">
      <formula>$Y$9</formula>
      <formula>$Z$9</formula>
    </cfRule>
    <cfRule type="cellIs" dxfId="172" priority="73" operator="between">
      <formula>$Y$8</formula>
      <formula>$Z$8</formula>
    </cfRule>
    <cfRule type="cellIs" dxfId="171" priority="72" operator="between">
      <formula>$Y$7</formula>
      <formula>$Z$7</formula>
    </cfRule>
    <cfRule type="cellIs" dxfId="170" priority="71" operator="between">
      <formula>$Y$6</formula>
      <formula>$Z$6</formula>
    </cfRule>
  </conditionalFormatting>
  <conditionalFormatting sqref="U32:V32">
    <cfRule type="cellIs" dxfId="169" priority="70" operator="between">
      <formula>$Y$10</formula>
      <formula>$Z$10</formula>
    </cfRule>
    <cfRule type="cellIs" dxfId="168" priority="69" operator="between">
      <formula>$Y$9</formula>
      <formula>$Z$9</formula>
    </cfRule>
    <cfRule type="cellIs" dxfId="167" priority="68" operator="between">
      <formula>$Y$8</formula>
      <formula>$Z$8</formula>
    </cfRule>
    <cfRule type="cellIs" dxfId="166" priority="67" operator="between">
      <formula>$Y$7</formula>
      <formula>$Z$7</formula>
    </cfRule>
    <cfRule type="cellIs" dxfId="165" priority="66" operator="between">
      <formula>$Y$6</formula>
      <formula>$Z$6</formula>
    </cfRule>
  </conditionalFormatting>
  <conditionalFormatting sqref="U36:V36">
    <cfRule type="cellIs" dxfId="164" priority="63" operator="between">
      <formula>$Y$8</formula>
      <formula>$Z$8</formula>
    </cfRule>
    <cfRule type="cellIs" dxfId="163" priority="65" operator="between">
      <formula>$Y$10</formula>
      <formula>$Z$10</formula>
    </cfRule>
    <cfRule type="cellIs" dxfId="162" priority="64" operator="between">
      <formula>$Y$9</formula>
      <formula>$Z$9</formula>
    </cfRule>
    <cfRule type="cellIs" dxfId="161" priority="62" operator="between">
      <formula>$Y$7</formula>
      <formula>$Z$7</formula>
    </cfRule>
    <cfRule type="cellIs" dxfId="160" priority="61" operator="between">
      <formula>$Y$6</formula>
      <formula>$Z$6</formula>
    </cfRule>
  </conditionalFormatting>
  <conditionalFormatting sqref="U40:V40">
    <cfRule type="cellIs" dxfId="159" priority="59" operator="between">
      <formula>$Y$9</formula>
      <formula>$Z$9</formula>
    </cfRule>
    <cfRule type="cellIs" dxfId="158" priority="58" operator="between">
      <formula>$Y$8</formula>
      <formula>$Z$8</formula>
    </cfRule>
    <cfRule type="cellIs" dxfId="157" priority="60" operator="between">
      <formula>$Y$10</formula>
      <formula>$Z$10</formula>
    </cfRule>
    <cfRule type="cellIs" dxfId="156" priority="56" operator="between">
      <formula>$Y$6</formula>
      <formula>$Z$6</formula>
    </cfRule>
    <cfRule type="cellIs" dxfId="155" priority="57" operator="between">
      <formula>$Y$7</formula>
      <formula>$Z$7</formula>
    </cfRule>
  </conditionalFormatting>
  <conditionalFormatting sqref="U44:V44">
    <cfRule type="cellIs" dxfId="154" priority="51" operator="between">
      <formula>$Y$6</formula>
      <formula>$Z$6</formula>
    </cfRule>
    <cfRule type="cellIs" dxfId="153" priority="52" operator="between">
      <formula>$Y$7</formula>
      <formula>$Z$7</formula>
    </cfRule>
    <cfRule type="cellIs" dxfId="152" priority="53" operator="between">
      <formula>$Y$8</formula>
      <formula>$Z$8</formula>
    </cfRule>
    <cfRule type="cellIs" dxfId="151" priority="54" operator="between">
      <formula>$Y$9</formula>
      <formula>$Z$9</formula>
    </cfRule>
    <cfRule type="cellIs" dxfId="150" priority="55" operator="between">
      <formula>$Y$10</formula>
      <formula>$Z$10</formula>
    </cfRule>
  </conditionalFormatting>
  <conditionalFormatting sqref="U48:V48">
    <cfRule type="cellIs" dxfId="149" priority="49" operator="between">
      <formula>$Y$9</formula>
      <formula>$Z$9</formula>
    </cfRule>
    <cfRule type="cellIs" dxfId="148" priority="50" operator="between">
      <formula>$Y$10</formula>
      <formula>$Z$10</formula>
    </cfRule>
    <cfRule type="cellIs" dxfId="147" priority="48" operator="between">
      <formula>$Y$8</formula>
      <formula>$Z$8</formula>
    </cfRule>
    <cfRule type="cellIs" dxfId="146" priority="47" operator="between">
      <formula>$Y$7</formula>
      <formula>$Z$7</formula>
    </cfRule>
    <cfRule type="cellIs" dxfId="145" priority="46" operator="between">
      <formula>$Y$6</formula>
      <formula>$Z$6</formula>
    </cfRule>
  </conditionalFormatting>
  <conditionalFormatting sqref="U52:V52">
    <cfRule type="cellIs" dxfId="144" priority="45" operator="between">
      <formula>$Y$10</formula>
      <formula>$Z$10</formula>
    </cfRule>
    <cfRule type="cellIs" dxfId="143" priority="44" operator="between">
      <formula>$Y$9</formula>
      <formula>$Z$9</formula>
    </cfRule>
    <cfRule type="cellIs" dxfId="142" priority="43" operator="between">
      <formula>$Y$8</formula>
      <formula>$Z$8</formula>
    </cfRule>
    <cfRule type="cellIs" dxfId="141" priority="42" operator="between">
      <formula>$Y$7</formula>
      <formula>$Z$7</formula>
    </cfRule>
    <cfRule type="cellIs" dxfId="140" priority="41" operator="between">
      <formula>$Y$6</formula>
      <formula>$Z$6</formula>
    </cfRule>
  </conditionalFormatting>
  <conditionalFormatting sqref="U56:V56">
    <cfRule type="cellIs" dxfId="139" priority="39" operator="between">
      <formula>$Y$9</formula>
      <formula>$Z$9</formula>
    </cfRule>
    <cfRule type="cellIs" dxfId="138" priority="40" operator="between">
      <formula>$Y$10</formula>
      <formula>$Z$10</formula>
    </cfRule>
    <cfRule type="cellIs" dxfId="137" priority="38" operator="between">
      <formula>$Y$8</formula>
      <formula>$Z$8</formula>
    </cfRule>
    <cfRule type="cellIs" dxfId="136" priority="37" operator="between">
      <formula>$Y$7</formula>
      <formula>$Z$7</formula>
    </cfRule>
    <cfRule type="cellIs" dxfId="135" priority="36" operator="between">
      <formula>$Y$6</formula>
      <formula>$Z$6</formula>
    </cfRule>
  </conditionalFormatting>
  <conditionalFormatting sqref="U60:V60">
    <cfRule type="cellIs" dxfId="134" priority="35" operator="between">
      <formula>$Y$10</formula>
      <formula>$Z$10</formula>
    </cfRule>
    <cfRule type="cellIs" dxfId="133" priority="34" operator="between">
      <formula>$Y$9</formula>
      <formula>$Z$9</formula>
    </cfRule>
    <cfRule type="cellIs" dxfId="132" priority="33" operator="between">
      <formula>$Y$8</formula>
      <formula>$Z$8</formula>
    </cfRule>
    <cfRule type="cellIs" dxfId="131" priority="32" operator="between">
      <formula>$Y$7</formula>
      <formula>$Z$7</formula>
    </cfRule>
    <cfRule type="cellIs" dxfId="130" priority="31" operator="between">
      <formula>$Y$6</formula>
      <formula>$Z$6</formula>
    </cfRule>
  </conditionalFormatting>
  <conditionalFormatting sqref="U64:V64">
    <cfRule type="cellIs" dxfId="129" priority="30" operator="between">
      <formula>$Y$10</formula>
      <formula>$Z$10</formula>
    </cfRule>
    <cfRule type="cellIs" dxfId="128" priority="29" operator="between">
      <formula>$Y$9</formula>
      <formula>$Z$9</formula>
    </cfRule>
    <cfRule type="cellIs" dxfId="127" priority="28" operator="between">
      <formula>$Y$8</formula>
      <formula>$Z$8</formula>
    </cfRule>
    <cfRule type="cellIs" dxfId="126" priority="27" operator="between">
      <formula>$Y$7</formula>
      <formula>$Z$7</formula>
    </cfRule>
    <cfRule type="cellIs" dxfId="125" priority="26" operator="between">
      <formula>$Y$6</formula>
      <formula>$Z$6</formula>
    </cfRule>
  </conditionalFormatting>
  <conditionalFormatting sqref="U68:V68">
    <cfRule type="cellIs" dxfId="124" priority="25" operator="between">
      <formula>$Y$10</formula>
      <formula>$Z$10</formula>
    </cfRule>
    <cfRule type="cellIs" dxfId="123" priority="24" operator="between">
      <formula>$Y$9</formula>
      <formula>$Z$9</formula>
    </cfRule>
    <cfRule type="cellIs" dxfId="122" priority="23" operator="between">
      <formula>$Y$8</formula>
      <formula>$Z$8</formula>
    </cfRule>
    <cfRule type="cellIs" dxfId="121" priority="22" operator="between">
      <formula>$Y$7</formula>
      <formula>$Z$7</formula>
    </cfRule>
    <cfRule type="cellIs" dxfId="120" priority="21" operator="between">
      <formula>$Y$6</formula>
      <formula>$Z$6</formula>
    </cfRule>
  </conditionalFormatting>
  <conditionalFormatting sqref="U72:V72">
    <cfRule type="cellIs" dxfId="119" priority="20" operator="between">
      <formula>$Y$10</formula>
      <formula>$Z$10</formula>
    </cfRule>
    <cfRule type="cellIs" dxfId="118" priority="19" operator="between">
      <formula>$Y$9</formula>
      <formula>$Z$9</formula>
    </cfRule>
    <cfRule type="cellIs" dxfId="117" priority="18" operator="between">
      <formula>$Y$8</formula>
      <formula>$Z$8</formula>
    </cfRule>
    <cfRule type="cellIs" dxfId="116" priority="17" operator="between">
      <formula>$Y$7</formula>
      <formula>$Z$7</formula>
    </cfRule>
    <cfRule type="cellIs" dxfId="115" priority="16" operator="between">
      <formula>$Y$6</formula>
      <formula>$Z$6</formula>
    </cfRule>
  </conditionalFormatting>
  <conditionalFormatting sqref="U76:V76">
    <cfRule type="cellIs" dxfId="114" priority="13" operator="between">
      <formula>$Y$8</formula>
      <formula>$Z$8</formula>
    </cfRule>
    <cfRule type="cellIs" dxfId="113" priority="15" operator="between">
      <formula>$Y$10</formula>
      <formula>$Z$10</formula>
    </cfRule>
    <cfRule type="cellIs" dxfId="112" priority="14" operator="between">
      <formula>$Y$9</formula>
      <formula>$Z$9</formula>
    </cfRule>
    <cfRule type="cellIs" dxfId="111" priority="12" operator="between">
      <formula>$Y$7</formula>
      <formula>$Z$7</formula>
    </cfRule>
    <cfRule type="cellIs" dxfId="110" priority="11" operator="between">
      <formula>$Y$6</formula>
      <formula>$Z$6</formula>
    </cfRule>
  </conditionalFormatting>
  <conditionalFormatting sqref="U80:V80">
    <cfRule type="cellIs" dxfId="109" priority="10" operator="between">
      <formula>$Y$10</formula>
      <formula>$Z$10</formula>
    </cfRule>
    <cfRule type="cellIs" dxfId="108" priority="9" operator="between">
      <formula>$Y$9</formula>
      <formula>$Z$9</formula>
    </cfRule>
    <cfRule type="cellIs" dxfId="107" priority="8" operator="between">
      <formula>$Y$8</formula>
      <formula>$Z$8</formula>
    </cfRule>
    <cfRule type="cellIs" dxfId="106" priority="7" operator="between">
      <formula>$Y$7</formula>
      <formula>$Z$7</formula>
    </cfRule>
    <cfRule type="cellIs" dxfId="105" priority="6" operator="between">
      <formula>$Y$6</formula>
      <formula>$Z$6</formula>
    </cfRule>
  </conditionalFormatting>
  <conditionalFormatting sqref="U84:V84">
    <cfRule type="cellIs" dxfId="104" priority="2" operator="between">
      <formula>$Y$7</formula>
      <formula>$Z$7</formula>
    </cfRule>
    <cfRule type="cellIs" dxfId="103" priority="3" operator="between">
      <formula>$Y$8</formula>
      <formula>$Z$8</formula>
    </cfRule>
    <cfRule type="cellIs" dxfId="102" priority="4" operator="between">
      <formula>$Y$9</formula>
      <formula>$Z$9</formula>
    </cfRule>
    <cfRule type="cellIs" dxfId="101" priority="5" operator="between">
      <formula>$Y$10</formula>
      <formula>$Z$10</formula>
    </cfRule>
    <cfRule type="cellIs" dxfId="100" priority="1" operator="between">
      <formula>$Y$6</formula>
      <formula>$Z$6</formula>
    </cfRule>
  </conditionalFormatting>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rowBreaks count="1" manualBreakCount="1">
    <brk id="27" max="16383" man="1"/>
  </rowBreaks>
  <drawing r:id="rId2"/>
  <extLst>
    <ext xmlns:x14="http://schemas.microsoft.com/office/spreadsheetml/2009/9/main" uri="{CCE6A557-97BC-4b89-ADB6-D9C93CAAB3DF}">
      <x14:dataValidations xmlns:xm="http://schemas.microsoft.com/office/excel/2006/main" xWindow="712" yWindow="776" count="5">
        <x14:dataValidation type="list" allowBlank="1" showInputMessage="1" showErrorMessage="1" xr:uid="{00000000-0002-0000-0400-000000000000}">
          <x14:formula1>
            <xm:f>'11 FORMULAS'!$E$4:$E$7</xm:f>
          </x14:formula1>
          <xm:sqref>J8:J87</xm:sqref>
        </x14:dataValidation>
        <x14:dataValidation type="list" allowBlank="1" showInputMessage="1" showErrorMessage="1" xr:uid="{00000000-0002-0000-0400-000001000000}">
          <x14:formula1>
            <xm:f>'11 FORMULAS'!$H$4:$H$6</xm:f>
          </x14:formula1>
          <xm:sqref>M8:M87</xm:sqref>
        </x14:dataValidation>
        <x14:dataValidation type="list" allowBlank="1" showInputMessage="1" showErrorMessage="1" xr:uid="{00000000-0002-0000-0400-000002000000}">
          <x14:formula1>
            <xm:f>'11 FORMULAS'!$K$4:$K$6</xm:f>
          </x14:formula1>
          <xm:sqref>O8:O87</xm:sqref>
        </x14:dataValidation>
        <x14:dataValidation type="list" allowBlank="1" showInputMessage="1" showErrorMessage="1" xr:uid="{00000000-0002-0000-0400-000003000000}">
          <x14:formula1>
            <xm:f>'11 FORMULAS'!$L$4:$L$6</xm:f>
          </x14:formula1>
          <xm:sqref>P8:P87</xm:sqref>
        </x14:dataValidation>
        <x14:dataValidation type="list" allowBlank="1" showInputMessage="1" showErrorMessage="1" xr:uid="{00000000-0002-0000-0400-000004000000}">
          <x14:formula1>
            <xm:f>'11 FORMULAS'!$M$4:$M$6</xm:f>
          </x14:formula1>
          <xm:sqref>Q8:Q87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35"/>
  <sheetViews>
    <sheetView showGridLines="0" zoomScale="85" zoomScaleNormal="85" workbookViewId="0">
      <pane xSplit="1" ySplit="8" topLeftCell="B9" activePane="bottomRight" state="frozen"/>
      <selection pane="topRight" activeCell="B1" sqref="B1"/>
      <selection pane="bottomLeft" activeCell="A7" sqref="A7"/>
      <selection pane="bottomRight" activeCell="C1" sqref="C1"/>
    </sheetView>
  </sheetViews>
  <sheetFormatPr baseColWidth="10" defaultColWidth="14.33203125" defaultRowHeight="13.2" x14ac:dyDescent="0.3"/>
  <cols>
    <col min="1" max="1" width="11.5546875" style="87" customWidth="1"/>
    <col min="2" max="2" width="30.44140625" style="92" customWidth="1"/>
    <col min="3" max="3" width="13.33203125" style="92" customWidth="1"/>
    <col min="4" max="4" width="13" style="92" customWidth="1"/>
    <col min="5" max="5" width="16.44140625" style="137" customWidth="1"/>
    <col min="6" max="6" width="10.109375" style="137" customWidth="1"/>
    <col min="7" max="7" width="15.5546875" style="92" customWidth="1"/>
    <col min="8" max="8" width="10.109375" style="92" bestFit="1" customWidth="1"/>
    <col min="9" max="9" width="7.44140625" style="92" customWidth="1"/>
    <col min="10" max="10" width="14" style="92" customWidth="1"/>
    <col min="11" max="15" width="12.44140625" style="92" customWidth="1"/>
    <col min="16" max="16" width="3.88671875" style="92" customWidth="1"/>
    <col min="17" max="17" width="4.88671875" style="87" customWidth="1"/>
    <col min="18" max="18" width="5.88671875" style="87" bestFit="1" customWidth="1"/>
    <col min="19" max="24" width="14" style="87" customWidth="1"/>
    <col min="25" max="29" width="11.44140625" style="87" customWidth="1"/>
    <col min="30" max="30" width="5.5546875" style="87" bestFit="1" customWidth="1"/>
    <col min="31" max="31" width="26.88671875" style="87" customWidth="1"/>
    <col min="32" max="36" width="22.88671875" style="92" customWidth="1"/>
    <col min="37" max="37" width="23.44140625" style="87" customWidth="1"/>
    <col min="38" max="265" width="11.44140625" style="87" customWidth="1"/>
    <col min="266" max="266" width="12.6640625" style="87" customWidth="1"/>
    <col min="267" max="267" width="47" style="87" customWidth="1"/>
    <col min="268" max="268" width="35" style="87" customWidth="1"/>
    <col min="269" max="16384" width="14.33203125" style="87"/>
  </cols>
  <sheetData>
    <row r="1" spans="1:38" s="75" customFormat="1" ht="36" customHeight="1" x14ac:dyDescent="0.25">
      <c r="A1" s="426"/>
      <c r="B1" s="432" t="str">
        <f>+'2 CONTEXTO E IDENTIFICACIÓN'!C1</f>
        <v>MAPA DE RIESGOS</v>
      </c>
      <c r="C1" s="50" t="str">
        <f>+'2 CONTEXTO E IDENTIFICACIÓN'!D1</f>
        <v>CÓDIGO:</v>
      </c>
      <c r="D1" s="131">
        <f>+'2 CONTEXTO E IDENTIFICACIÓN'!E1</f>
        <v>0</v>
      </c>
      <c r="E1" s="132"/>
      <c r="F1" s="9"/>
      <c r="G1" s="240" t="str">
        <f>+'2 CONTEXTO E IDENTIFICACIÓN'!$G$4</f>
        <v>Elaboración o Actualización:</v>
      </c>
      <c r="H1" s="261" t="str">
        <f>+IF('2 CONTEXTO E IDENTIFICACIÓN'!$H$4="","",'2 CONTEXTO E IDENTIFICACIÓN'!$H$4)</f>
        <v/>
      </c>
      <c r="I1" s="20"/>
      <c r="J1" s="20"/>
      <c r="AF1" s="76"/>
      <c r="AG1" s="76"/>
      <c r="AH1" s="76"/>
      <c r="AI1" s="76"/>
      <c r="AJ1" s="76"/>
    </row>
    <row r="2" spans="1:38" s="75" customFormat="1" ht="36" customHeight="1" x14ac:dyDescent="0.25">
      <c r="A2" s="426"/>
      <c r="B2" s="432"/>
      <c r="C2" s="50" t="str">
        <f>+'2 CONTEXTO E IDENTIFICACIÓN'!D2</f>
        <v>VERSIÓN:</v>
      </c>
      <c r="D2" s="131">
        <f>+'2 CONTEXTO E IDENTIFICACIÓN'!E2</f>
        <v>0</v>
      </c>
      <c r="E2" s="132"/>
      <c r="G2" s="243" t="str">
        <f>+'2 CONTEXTO E IDENTIFICACIÓN'!$E$5</f>
        <v>Vigencia del:</v>
      </c>
      <c r="H2" s="241" t="str">
        <f>+IF('2 CONTEXTO E IDENTIFICACIÓN'!$F$5="","",'2 CONTEXTO E IDENTIFICACIÓN'!$F$5)</f>
        <v/>
      </c>
      <c r="I2" s="242" t="s">
        <v>111</v>
      </c>
      <c r="J2" s="239" t="str">
        <f>+IF('2 CONTEXTO E IDENTIFICACIÓN'!$H$5="","",'2 CONTEXTO E IDENTIFICACIÓN'!$H$5)</f>
        <v/>
      </c>
      <c r="K2" s="78"/>
      <c r="L2" s="78"/>
      <c r="M2" s="78"/>
      <c r="N2" s="78"/>
      <c r="O2" s="78"/>
      <c r="P2" s="77"/>
      <c r="AF2" s="76"/>
      <c r="AG2" s="76"/>
      <c r="AH2" s="76"/>
      <c r="AI2" s="76"/>
      <c r="AJ2" s="76"/>
    </row>
    <row r="3" spans="1:38" s="75" customFormat="1" x14ac:dyDescent="0.25">
      <c r="A3" s="79"/>
      <c r="B3" s="77"/>
      <c r="C3" s="244"/>
      <c r="D3" s="244"/>
      <c r="E3" s="132"/>
      <c r="F3" s="264"/>
      <c r="G3" s="264"/>
      <c r="H3" s="265"/>
      <c r="I3" s="266"/>
      <c r="J3" s="237"/>
      <c r="K3" s="78"/>
      <c r="L3" s="78"/>
      <c r="M3" s="78"/>
      <c r="N3" s="78"/>
      <c r="O3" s="78"/>
      <c r="P3" s="77"/>
      <c r="AF3" s="76"/>
      <c r="AG3" s="76"/>
      <c r="AH3" s="76"/>
      <c r="AI3" s="76"/>
      <c r="AJ3" s="76"/>
    </row>
    <row r="4" spans="1:38" s="75" customFormat="1" ht="13.8" x14ac:dyDescent="0.25">
      <c r="A4" s="19" t="s">
        <v>158</v>
      </c>
      <c r="B4" s="416" t="str">
        <f>+IF('2 CONTEXTO E IDENTIFICACIÓN'!$C$4="","",'2 CONTEXTO E IDENTIFICACIÓN'!$C$4)</f>
        <v/>
      </c>
      <c r="C4" s="416"/>
      <c r="D4" s="416"/>
      <c r="E4" s="73"/>
      <c r="F4" s="133"/>
      <c r="AF4" s="76"/>
      <c r="AG4" s="76"/>
      <c r="AH4" s="76"/>
      <c r="AI4" s="76"/>
      <c r="AJ4" s="76"/>
    </row>
    <row r="5" spans="1:38" s="75" customFormat="1" ht="28.2" thickBot="1" x14ac:dyDescent="0.3">
      <c r="A5" s="19" t="s">
        <v>156</v>
      </c>
      <c r="B5" s="416" t="str">
        <f>+IF('2 CONTEXTO E IDENTIFICACIÓN'!$E$4="","",'2 CONTEXTO E IDENTIFICACIÓN'!$E$4)</f>
        <v/>
      </c>
      <c r="C5" s="417"/>
      <c r="D5" s="417"/>
      <c r="E5" s="73"/>
      <c r="F5" s="133"/>
      <c r="AF5" s="76"/>
      <c r="AG5" s="76"/>
      <c r="AH5" s="76"/>
      <c r="AI5" s="76"/>
      <c r="AJ5" s="76"/>
    </row>
    <row r="6" spans="1:38" s="75" customFormat="1" ht="13.8" thickBot="1" x14ac:dyDescent="0.3">
      <c r="D6" s="77"/>
      <c r="E6" s="52"/>
      <c r="F6" s="133"/>
      <c r="I6" s="433" t="s">
        <v>23</v>
      </c>
      <c r="J6" s="434"/>
      <c r="K6" s="434"/>
      <c r="L6" s="434"/>
      <c r="M6" s="434"/>
      <c r="N6" s="434"/>
      <c r="O6" s="435"/>
      <c r="R6" s="80"/>
      <c r="S6" s="81"/>
      <c r="T6" s="424" t="s">
        <v>87</v>
      </c>
      <c r="U6" s="424"/>
      <c r="V6" s="424"/>
      <c r="W6" s="424"/>
      <c r="X6" s="425"/>
      <c r="AF6" s="76"/>
      <c r="AG6" s="76"/>
      <c r="AH6" s="76"/>
      <c r="AI6" s="76"/>
      <c r="AJ6" s="76"/>
    </row>
    <row r="7" spans="1:38" x14ac:dyDescent="0.3">
      <c r="A7" s="134"/>
      <c r="B7" s="134"/>
      <c r="C7" s="84"/>
      <c r="D7" s="134"/>
      <c r="E7" s="427" t="s">
        <v>118</v>
      </c>
      <c r="F7" s="427"/>
      <c r="G7" s="427"/>
      <c r="H7" s="84"/>
      <c r="I7" s="85"/>
      <c r="J7" s="86"/>
      <c r="K7" s="424" t="s">
        <v>87</v>
      </c>
      <c r="L7" s="424"/>
      <c r="M7" s="424"/>
      <c r="N7" s="424"/>
      <c r="O7" s="425"/>
      <c r="P7" s="84"/>
      <c r="R7" s="88"/>
      <c r="T7" s="89">
        <v>0.2</v>
      </c>
      <c r="U7" s="89">
        <v>0.4</v>
      </c>
      <c r="V7" s="89">
        <v>0.6</v>
      </c>
      <c r="W7" s="89">
        <v>0.8</v>
      </c>
      <c r="X7" s="90">
        <v>1</v>
      </c>
      <c r="Y7" s="91"/>
      <c r="Z7" s="91"/>
      <c r="AA7" s="91"/>
      <c r="AB7" s="91"/>
      <c r="AC7" s="91"/>
      <c r="AD7" s="91"/>
      <c r="AE7" s="91"/>
    </row>
    <row r="8" spans="1:38" ht="39.9" customHeight="1" x14ac:dyDescent="0.25">
      <c r="A8" s="95" t="s">
        <v>196</v>
      </c>
      <c r="B8" s="95" t="s">
        <v>1</v>
      </c>
      <c r="C8" s="95" t="s">
        <v>9</v>
      </c>
      <c r="D8" s="95" t="s">
        <v>9</v>
      </c>
      <c r="E8" s="95" t="s">
        <v>54</v>
      </c>
      <c r="F8" s="95" t="s">
        <v>87</v>
      </c>
      <c r="G8" s="95" t="s">
        <v>204</v>
      </c>
      <c r="H8" s="84"/>
      <c r="I8" s="88"/>
      <c r="J8" s="97"/>
      <c r="K8" s="98" t="s">
        <v>65</v>
      </c>
      <c r="L8" s="98" t="s">
        <v>7</v>
      </c>
      <c r="M8" s="98" t="s">
        <v>5</v>
      </c>
      <c r="N8" s="98" t="s">
        <v>6</v>
      </c>
      <c r="O8" s="99" t="s">
        <v>73</v>
      </c>
      <c r="P8" s="84"/>
      <c r="R8" s="88"/>
      <c r="S8" s="100"/>
      <c r="T8" s="101" t="s">
        <v>65</v>
      </c>
      <c r="U8" s="101" t="s">
        <v>7</v>
      </c>
      <c r="V8" s="101" t="s">
        <v>5</v>
      </c>
      <c r="W8" s="101" t="s">
        <v>6</v>
      </c>
      <c r="X8" s="102" t="s">
        <v>73</v>
      </c>
      <c r="AA8" s="91"/>
      <c r="AB8" s="91"/>
      <c r="AC8" s="103"/>
      <c r="AD8" s="103"/>
      <c r="AE8" s="103"/>
      <c r="AF8" s="103"/>
      <c r="AG8" s="103"/>
      <c r="AH8" s="103"/>
      <c r="AI8" s="103"/>
      <c r="AJ8" s="103"/>
      <c r="AK8" s="103"/>
      <c r="AL8" s="103"/>
    </row>
    <row r="9" spans="1:38" ht="30.9" customHeight="1" x14ac:dyDescent="0.25">
      <c r="A9" s="104" t="str">
        <f>'2 CONTEXTO E IDENTIFICACIÓN'!A9</f>
        <v>R1</v>
      </c>
      <c r="B9" s="105" t="str">
        <f>+'2 CONTEXTO E IDENTIFICACIÓN'!F9</f>
        <v xml:space="preserve">LA NO ENTREGA DE LOS CERTIFICADO CETIL QUE DEPENDE DEL PROCESO DE TALENTO HUMANO </v>
      </c>
      <c r="C9" s="135">
        <f>+'5 VALORACIÓN DEL CONTROL'!S11</f>
        <v>1</v>
      </c>
      <c r="D9" s="106">
        <f>+'5 VALORACIÓN DEL CONTROL'!T11</f>
        <v>0.4</v>
      </c>
      <c r="E9" s="136" t="str">
        <f>+IF(C9=0,"",IF(C9&lt;=$R$13,$S$13,IF(C9&lt;=$R$12,$S$12,IF(C9&lt;=$R$11,$S$11,IF(C9&lt;=$R$10,$S$10,IF(C9&lt;=$R$9,$S$9,""))))))</f>
        <v>Muy Alta</v>
      </c>
      <c r="F9" s="136" t="str">
        <f>+IF(D9=0,"",IF(D9&lt;=$T$7,$T$8,IF(D9&lt;=$U$7,$U$8,IF(D9&lt;=$V$7,$V$8,IF(D9&lt;=$W$7,$W$8,IF(D9&lt;=$X$7,$X$8,""))))))</f>
        <v>Menor</v>
      </c>
      <c r="G9" s="105" t="str">
        <f>+IF(E9=$S$9,IF(F9=$T$8,$T$9,IF(F9=$U$8,$U$9,IF(F9=$V$8,$V$9,IF(F9=$W$8,$W$9,IF(F9=$X$8,$X$9))))),IF(E9=$S$10,IF(F9=$T$8,$T$10,IF(F9=$U$8,$U$10,IF(F9=$V$8,$V$10,IF(F9=$W$8,$W$10,IF(F9=$X$8,$X$10))))),IF(E9=$S$11,IF(F9=$T$8,$T$11,IF(F9=$U$8,$U$11,IF(F9=$V$8,$V$11,IF(F9=$W$8,$W$11,IF(F9=$X$8,$X$11))))),IF(E9=$S$12,IF(F9=$T$8,$T$12,IF(F9=$U$8,$U$12,IF(F9=$V$8,$V$12,IF(F9=$W$8,$W$12,IF(F9=$X$8,$X$12))))),IF(E9=$S$13,IF(F9=$T$8,$T$13,IF(F9=$U$8,$U$13,IF(F9=$V$8,$V$13,IF(F9=$W$8,$W$13,IF(F9=$X$8,$X$13))))),"")))))</f>
        <v>Alto</v>
      </c>
      <c r="H9" s="107"/>
      <c r="I9" s="430" t="s">
        <v>54</v>
      </c>
      <c r="J9" s="98" t="s">
        <v>62</v>
      </c>
      <c r="K9" s="108" t="str">
        <f>+IF(AND(E9=$S$9,F9=$T$8),A9,"")&amp;" "&amp;IF(AND(E10=$S$9,F10=$T$8),A10,"")&amp;" "&amp;IF(AND(E11=$S$9,F11=$T$8),A11,"")&amp;" "&amp;IF(AND(E12=$S$9,F12=$T$8),A12,"")&amp;" "&amp;IF(AND(E13=$S$9,F13=$T$8),A13,"")&amp;" "&amp;IF(AND(E14=$S$9,F14=$T$8),A14,"")&amp;" "&amp;IF(AND(E15=$S$9,F15=$T$8),A15,"")&amp;" "&amp;IF(AND(E16=$S$9,F16=$T$8),A16,"")&amp;" "&amp;IF(AND(E17=$S$9,F17=$T$8),A17,"")&amp;" "&amp;IF(AND(E18=$S$9,F18=$T$8),A18,"")&amp;" "&amp;IF(AND(E19=$S$9,F19=$T$8),A19,"")&amp;" "&amp;IF(AND(E20=$S$9,F20=$T$8),A20,"")&amp;" "&amp;IF(AND(E21=$S$9,F21=$T$8),A21,"")&amp;" "&amp;IF(AND(E22=$S$9,F22=$T$8),A22,"")&amp;" "&amp;IF(AND(E23=$S$9,F23=$T$8),A23,"")&amp;" "&amp;IF(AND(E24=$S$9,F24=$T$8),A24,"")&amp;" "&amp;IF(AND(E25=$S$9,F25=$T$8),A25,"")&amp;" "&amp;IF(AND(E26=$S$9,F26=$T$8),A26,"")&amp;" "&amp;IF(AND(E27=$S$9,F27=$T$8),A27,"")&amp;" "&amp;IF(AND(E28=$S$9,F28=$T$8),A28,"")</f>
        <v xml:space="preserve">  R3 R4 R5 R6 R7   R10          </v>
      </c>
      <c r="L9" s="108" t="str">
        <f>+IF(AND(E9=$S$9,F9=$U$8),A9,"")&amp;" "&amp;IF(AND(E10=$S$9,F10=$U$8),A10,"")&amp;" "&amp;IF(AND(E11=$S$9,F11=$U$8),A11,"")&amp;" "&amp;IF(AND(E12=$S$9,F12=$U$8),A12,"")&amp;" "&amp;IF(AND(E13=$S$9,F13=$U$8),A13,"")&amp;" "&amp;IF(AND(E14=$S$9,F14=$U$8),A14,"")&amp;" "&amp;IF(AND(E15=$S$9,F15=$U$8),A15,"")&amp;" "&amp;IF(AND(E16=$S$9,F16=$U$8),A16,"")&amp;" "&amp;IF(AND(E17=$S$9,F17=$U$8),A17,"")&amp;" "&amp;IF(AND(E18=$S$9,F18=$U$8),A18,"")&amp;" "&amp;IF(AND(E19=$S$9,F19=$U$8),A19,"")&amp;" "&amp;IF(AND(E20=$S$9,F20=$U$8),A20,"")&amp;" "&amp;IF(AND(E21=$S$9,F21=$U$8),A21,"")&amp;" "&amp;IF(AND(E22=$S$9,F22=$U$8),A22,"")&amp;" "&amp;IF(AND(E23=$S$9,F23=$U$8),A23,"")&amp;" "&amp;IF(AND(E24=$S$9,F24=$U$8),A24,"")&amp;" "&amp;IF(AND(E25=$S$9,F25=$U$8),A25,"")&amp;" "&amp;IF(AND(E26=$S$9,F26=$U$8),A26,"")&amp;" "&amp;IF(AND(E27=$S$9,F27=$U$8),A27,"")&amp;" "&amp;IF(AND(E28=$S$9,F28=$U$8),A28,"")</f>
        <v xml:space="preserve">R1 R2      R8 R9   R12 R13 R14      </v>
      </c>
      <c r="M9" s="108" t="str">
        <f>+IF(AND(E9=$S$9,F9=$V$8),A9,"")&amp;" "&amp;IF(AND(E10=$S$9,F10=$V$8),A10,"")&amp;" "&amp;IF(AND(E11=$S$9,F11=$V$8),A11,"")&amp;" "&amp;IF(AND(E12=$S$9,F12=$V$8),A12,"")&amp;" "&amp;IF(AND(E13=$S$9,F13=$V$8),A13,"")&amp;" "&amp;IF(AND(E14=$S$9,F14=$V$8),A14,"")&amp;" "&amp;IF(AND(E15=$S$9,F15=$V$8),A15,"")&amp;" "&amp;IF(AND(E16=$S$9,F16=$V$8),A16,"")&amp;" "&amp;IF(AND(E17=$S$9,F17=$V$8),A17,"")&amp;" "&amp;IF(AND(E18=$S$9,F18=$V$8),A18,"")&amp;" "&amp;IF(AND(E19=$S$9,F19=$V$8),A19,"")&amp;" "&amp;IF(AND(E20=$S$9,F20=$V$8),A20,"")&amp;" "&amp;IF(AND(E21=$S$9,F21=$V$8),A21,"")&amp;" "&amp;IF(AND(E22=$S$9,F22=$V$8),A22,"")&amp;" "&amp;IF(AND(E23=$S$9,F23=$V$8),A23,"")&amp;" "&amp;IF(AND(E24=$S$9,F24=$V$8),A24,"")&amp;" "&amp;IF(AND(E25=$S$9,F25=$V$8),A25,"")&amp;" "&amp;IF(AND(E26=$S$9,F26=$V$8),A26,"")&amp;" "&amp;IF(AND(E27=$S$9,F27=$V$8),A27,"")&amp;" "&amp;IF(AND(E28=$S$9,F28=$V$8),A28,"")</f>
        <v xml:space="preserve">                   </v>
      </c>
      <c r="N9" s="108" t="str">
        <f>+IF(AND(E9=$S$9,F9=$W$8),A9,"")&amp;" "&amp;IF(AND(E10=$S$9,F10=$W$8),A10,"")&amp;" "&amp;IF(AND(E11=$S$9,F11=$W$8),A11,"")&amp;" "&amp;IF(AND(E12=$S$9,F12=$W$8),A12,"")&amp;" "&amp;IF(AND(E13=$S$9,F13=$W$8),A13,"")&amp;" "&amp;IF(AND(E14=$S$9,F14=$W$8),A14,"")&amp;" "&amp;IF(AND(E15=$S$9,F15=$W$8),A15,"")&amp;" "&amp;IF(AND(E16=$S$9,F16=$W$8),A16,"")&amp;" "&amp;IF(AND(E17=$S$9,F17=$W$8),A17,"")&amp;" "&amp;IF(AND(E18=$S$9,F18=$W$8),A18,"")&amp;" "&amp;IF(AND(E19=$S$9,F19=$W$8),A19,"")&amp;" "&amp;IF(AND(E20=$S$9,F20=$W$8),A20,"")&amp;" "&amp;IF(AND(E21=$S$9,F21=$W$8),A21,"")&amp;" "&amp;IF(AND(E22=$S$9,F22=$W$8),A22,"")&amp;" "&amp;IF(AND(E23=$S$9,F23=$W$8),A23,"")&amp;" "&amp;IF(AND(E24=$S$9,F24=$W$8),A24,"")&amp;" "&amp;IF(AND(E25=$S$9,F25=$W$8),A25,"")&amp;" "&amp;IF(AND(E26=$S$9,F26=$W$8),A26,"")&amp;" "&amp;IF(AND(E27=$S$9,F27=$W$8),A27,"")&amp;" "&amp;IF(AND(E28=$S$9,F28=$W$8),A28,"")</f>
        <v xml:space="preserve">          R11    R15     </v>
      </c>
      <c r="O9" s="109" t="str">
        <f>+IF(AND(E9=$S$9,F9=$X$8),A9,"")&amp;" "&amp;IF(AND(E10=$S$9,F10=$X$8),A10,"")&amp;" "&amp;IF(AND(E11=$S$9,F11=$X$8),A11,"")&amp;" "&amp;IF(AND(E12=$S$9,F12=$X$8),A12,"")&amp;" "&amp;IF(AND(E13=$S$9,F13=$X$8),A13,"")&amp;" "&amp;IF(AND(E14=$S$9,F14=$X$8),A14,"")&amp;" "&amp;IF(AND(E15=$S$9,F15=$X$8),A15,"")&amp;" "&amp;IF(AND(E16=$S$9,F16=$X$8),A16,"")&amp;" "&amp;IF(AND(E17=$S$9,F17=$X$8),A17,"")&amp;" "&amp;IF(AND(E18=$S$9,F18=$X$8),A18,"")&amp;" "&amp;IF(AND(E19=$S$9,F19=$X$8),A19,"")&amp;" "&amp;IF(AND(E20=$S$9,F20=$X$8),A20,"")&amp;" "&amp;IF(AND(E21=$S$9,F21=$X$8),A21,"")&amp;" "&amp;IF(AND(E22=$S$9,F22=$X$8),A22,"")&amp;" "&amp;IF(AND(E23=$S$9,F23=$X$8),A23,"")&amp;" "&amp;IF(AND(E24=$S$9,F24=$X$8),A24,"")&amp;" "&amp;IF(AND(E25=$S$9,F25=$X$8),A25,"")&amp;" "&amp;IF(AND(E26=$S$9,F26=$X$8),A26,"")&amp;" "&amp;IF(AND(E27=$S$9,F27=$X$8),A27,"")&amp;" "&amp;IF(AND(E28=$S$9,F28=$X$8),A28,"")</f>
        <v xml:space="preserve">                   </v>
      </c>
      <c r="P9" s="107"/>
      <c r="Q9" s="470" t="s">
        <v>54</v>
      </c>
      <c r="R9" s="110">
        <v>1</v>
      </c>
      <c r="S9" s="101" t="s">
        <v>62</v>
      </c>
      <c r="T9" s="108" t="s">
        <v>85</v>
      </c>
      <c r="U9" s="108" t="s">
        <v>85</v>
      </c>
      <c r="V9" s="108" t="s">
        <v>85</v>
      </c>
      <c r="W9" s="108" t="s">
        <v>85</v>
      </c>
      <c r="X9" s="109" t="s">
        <v>84</v>
      </c>
      <c r="AA9" s="91"/>
      <c r="AB9" s="91"/>
      <c r="AC9" s="103"/>
      <c r="AD9" s="103"/>
      <c r="AE9" s="103"/>
      <c r="AF9" s="111"/>
      <c r="AG9" s="111"/>
      <c r="AH9" s="111"/>
      <c r="AI9" s="111"/>
      <c r="AJ9" s="111"/>
      <c r="AK9" s="103"/>
      <c r="AL9" s="103"/>
    </row>
    <row r="10" spans="1:38" ht="30.9" customHeight="1" x14ac:dyDescent="0.25">
      <c r="A10" s="104" t="str">
        <f>'2 CONTEXTO E IDENTIFICACIÓN'!A10</f>
        <v>R2</v>
      </c>
      <c r="B10" s="105" t="str">
        <f>+'2 CONTEXTO E IDENTIFICACIÓN'!F10</f>
        <v xml:space="preserve">LA NO EVALUCION DEL  DESEMPEÑO DEPENDE DEL PROCESO DE TALENTO HUMANO </v>
      </c>
      <c r="C10" s="135">
        <f>+'5 VALORACIÓN DEL CONTROL'!S15</f>
        <v>1</v>
      </c>
      <c r="D10" s="106">
        <f>+'5 VALORACIÓN DEL CONTROL'!T15</f>
        <v>0.4</v>
      </c>
      <c r="E10" s="136" t="str">
        <f t="shared" ref="E10:E28" si="0">+IF(C10=0,"",IF(C10&lt;=$R$13,$S$13,IF(C10&lt;=$R$12,$S$12,IF(C10&lt;=$R$11,$S$11,IF(C10&lt;=$R$10,$S$10,IF(C10&lt;=$R$9,$S$9,""))))))</f>
        <v>Muy Alta</v>
      </c>
      <c r="F10" s="136" t="str">
        <f t="shared" ref="F10:F28" si="1">+IF(D10=0,"",IF(D10&lt;=$T$7,$T$8,IF(D10&lt;=$U$7,$U$8,IF(D10&lt;=$V$7,$V$8,IF(D10&lt;=$W$7,$W$8,IF(D10&lt;=$X$7,$X$8,""))))))</f>
        <v>Menor</v>
      </c>
      <c r="G10" s="105" t="str">
        <f>+IF(E10=$S$9,IF(F10=$T$8,$T$9,IF(F10=$U$8,$U$9,IF(F10=$V$8,$V$9,IF(F10=$W$8,$W$9,IF(F10=$X$8,$X$9))))),IF(E10=$S$10,IF(F10=$T$8,$T$10,IF(F10=$U$8,$U$10,IF(F10=$V$8,$V$10,IF(F10=$W$8,$W$10,IF(F10=$X$8,$X$10))))),IF(E10=$S$11,IF(F10=$T$8,$T$11,IF(F10=$U$8,$U$11,IF(F10=$V$8,$V$11,IF(F10=$W$8,$W$11,IF(F10=$X$8,$X$11))))),IF(E10=$S$12,IF(F10=$T$8,$T$12,IF(F10=$U$8,$U$12,IF(F10=$V$8,$V$12,IF(F10=$W$8,$W$12,IF(F10=$X$8,$X$12))))),IF(E10=$S$13,IF(F10=$T$8,$T$13,IF(F10=$U$8,$U$13,IF(F10=$V$8,$V$13,IF(F10=$W$8,$W$13,IF(F10=$X$8,$X$13))))),"")))))</f>
        <v>Alto</v>
      </c>
      <c r="H10" s="107"/>
      <c r="I10" s="430"/>
      <c r="J10" s="98" t="s">
        <v>61</v>
      </c>
      <c r="K10" s="112" t="str">
        <f>+IF(AND(E9=$S$10,F9=$T$8),A9,"")&amp;" "&amp;IF(AND(E10=$S$10,F10=$T$8),A10,"")&amp;" "&amp;IF(AND(E11=$S$10,F11=$T$8),A11,"")&amp;" "&amp;IF(AND(E12=$S$10,F12=$T$8),A12,"")&amp;" "&amp;IF(AND(E13=$S$10,F13=$T$8),A13,"")&amp;" "&amp;IF(AND(E14=$S$10,F14=$T$8),A14,"")&amp;" "&amp;IF(AND(E15=$S$10,F15=$T$8),A15,"")&amp;" "&amp;IF(AND(E16=$S$10,F16=$T$8),A16,"")&amp;" "&amp;IF(AND(E17=$S$10,F17=$T$8),A17,"")&amp;" "&amp;IF(AND(E18=$S$10,F18=$T$8),A18,"")&amp;" "&amp;IF(AND(E19=$S$10,F19=$T$8),A19,"")&amp;" "&amp;IF(AND(E20=$S$10,F20=$T$8),A20,"")&amp;" "&amp;IF(AND(E21=$S$10,F21=$T$8),A21,"")&amp;" "&amp;IF(AND(E22=$S$10,F22=$T$8),A22,"")&amp;" "&amp;IF(AND(E23=$S$10,F23=$T$8),A23,"")&amp;" "&amp;IF(AND(E24=$S$10,F24=$T$8),A24,"")&amp;" "&amp;IF(AND(E25=$S$10,F25=$T$8),A25,"")&amp;" "&amp;IF(AND(E26=$S$10,F26=$T$8),A26,"")&amp;" "&amp;IF(AND(E27=$S$10,F27=$T$8),A27,"")&amp;" "&amp;IF(AND(E28=$S$10,F28=$T$8),A28,"")</f>
        <v xml:space="preserve">                   </v>
      </c>
      <c r="L10" s="112" t="str">
        <f>+IF(AND(E9=$S$10,F9=$U$8),A9,"")&amp;" "&amp;IF(AND(E10=$S$10,F10=$U$8),A10,"")&amp;" "&amp;IF(AND(E11=$S$10,F11=$U$8),A11,"")&amp;" "&amp;IF(AND(E12=$S$10,F12=$U$8),A12,"")&amp;" "&amp;IF(AND(E13=$S$10,F13=$U$8),A13,"")&amp;" "&amp;IF(AND(E14=$S$10,F14=$U$8),A14,"")&amp;" "&amp;IF(AND(E15=$S$10,F15=$U$8),A15,"")&amp;" "&amp;IF(AND(E16=$S$10,F16=$U$8),A16,"")&amp;" "&amp;IF(AND(E17=$S$10,F17=$U$8),A17,"")&amp;" "&amp;IF(AND(E18=$S$10,F18=$U$8),A18,"")&amp;" "&amp;IF(AND(E19=$S$10,F19=$U$8),A19,"")&amp;" "&amp;IF(AND(E20=$S$10,F20=$U$8),A20,"")&amp;" "&amp;IF(AND(E21=$S$10,F21=$U$8),A21,"")&amp;" "&amp;IF(AND(E22=$S$10,F22=$U$8),A22,"")&amp;" "&amp;IF(AND(E23=$S$10,F23=$U$8),A23,"")&amp;" "&amp;IF(AND(E24=$S$10,F24=$U$8),A24,"")&amp;" "&amp;IF(AND(E25=$S$10,F25=$U$8),A25,"")&amp;" "&amp;IF(AND(E26=$S$10,F26=$U$8),A26,"")&amp;" "&amp;IF(AND(E27=$S$10,F27=$U$8),A27,"")&amp;" "&amp;IF(AND(E28=$S$10,F28=$U$8),A28,"")</f>
        <v xml:space="preserve">                   </v>
      </c>
      <c r="M10" s="108" t="str">
        <f>+IF(AND(E9=$S$10,F9=$V$8),A9,"")&amp;" "&amp;IF(AND(E10=$S$10,F10=$V$8),A10,"")&amp;" "&amp;IF(AND(E11=$S$10,F11=$V$8),A11,"")&amp;" "&amp;IF(AND(E12=$S$10,F12=$V$8),A12,"")&amp;" "&amp;IF(AND(E13=$S$10,F13=$V$8),A13,"")&amp;" "&amp;IF(AND(E14=$S$10,F14=$V$8),A14,"")&amp;" "&amp;IF(AND(E15=$S$10,F15=$V$8),A15,"")&amp;" "&amp;IF(AND(E16=$S$10,F16=$V$8),A16,"")&amp;" "&amp;IF(AND(E17=$S$10,F17=$V$8),A17,"")&amp;" "&amp;IF(AND(E18=$S$10,F18=$V$8),A18,"")&amp;" "&amp;IF(AND(E19=$S$10,F19=$V$8),A19,"")&amp;" "&amp;IF(AND(E20=$S$10,F20=$V$8),A20,"")&amp;" "&amp;IF(AND(E21=$S$10,F21=$V$8),A21,"")&amp;" "&amp;IF(AND(E22=$S$10,F22=$V$8),A22,"")&amp;" "&amp;IF(AND(E23=$S$10,F23=$V$8),A23,"")&amp;" "&amp;IF(AND(E24=$S$10,F24=$V$8),A24,"")&amp;" "&amp;IF(AND(E25=$S$10,F25=$V$8),A25,"")&amp;" "&amp;IF(AND(E26=$S$10,F26=$V$8),A26,"")&amp;" "&amp;IF(AND(E27=$S$10,F27=$V$8),A27,"")&amp;" "&amp;IF(AND(E28=$S$10,F28=$V$8),A28,"")</f>
        <v xml:space="preserve">                   </v>
      </c>
      <c r="N10" s="108" t="str">
        <f>+IF(AND(E9=$S$10,F9=$W$8),A9,"")&amp;" "&amp;IF(AND(E10=$S$10,F10=$W$8),A10,"")&amp;" "&amp;IF(AND(E11=$S$10,F11=$W$8),A11,"")&amp;" "&amp;IF(AND(E12=$S$10,F12=$W$8),A12,"")&amp;" "&amp;IF(AND(E13=$S$10,F13=$W$8),A13,"")&amp;" "&amp;IF(AND(E14=$S$10,F14=$W$8),A14,"")&amp;" "&amp;IF(AND(E15=$S$10,F15=$W$8),A15,"")&amp;" "&amp;IF(AND(E16=$S$10,F16=$W$8),A16,"")&amp;" "&amp;IF(AND(E17=$S$10,F17=$W$8),A17,"")&amp;" "&amp;IF(AND(E18=$S$10,F18=$W$8),A18,"")&amp;" "&amp;IF(AND(E19=$S$10,F19=$W$8),A19,"")&amp;" "&amp;IF(AND(E20=$S$10,F20=$W$8),A20,"")&amp;" "&amp;IF(AND(E21=$S$10,F21=$W$8),A21,"")&amp;" "&amp;IF(AND(E22=$S$10,F22=$W$8),A22,"")&amp;" "&amp;IF(AND(E23=$S$10,F23=$W$8),A23,"")&amp;" "&amp;IF(AND(E24=$S$10,F24=$W$8),A24,"")&amp;" "&amp;IF(AND(E25=$S$10,F25=$W$8),A25,"")&amp;" "&amp;IF(AND(E26=$S$10,F26=$W$8),A26,"")&amp;" "&amp;IF(AND(E27=$S$10,F27=$W$8),A27,"")&amp;" "&amp;IF(AND(E28=$S$10,F28=$W$8),A28,"")</f>
        <v xml:space="preserve">                   </v>
      </c>
      <c r="O10" s="109" t="str">
        <f>+IF(AND(E9=$S$10,F9=$X$8),A9,"")&amp;" "&amp;IF(AND(E10=$S$10,F10=$X$8),A10,"")&amp;" "&amp;IF(AND(E11=$S$10,F11=$X$8),A11,"")&amp;" "&amp;IF(AND(E12=$S$10,F12=$X$8),A12,"")&amp;" "&amp;IF(AND(E13=$S$10,F13=$X$8),A13,"")&amp;" "&amp;IF(AND(E14=$S$10,F14=$X$8),A14,"")&amp;" "&amp;IF(AND(E15=$S$10,F15=$X$8),A15,"")&amp;" "&amp;IF(AND(E16=$S$10,F16=$X$8),A16,"")&amp;" "&amp;IF(AND(E17=$S$10,F17=$X$8),A17,"")&amp;" "&amp;IF(AND(E18=$S$10,F18=$X$8),A18,"")&amp;" "&amp;IF(AND(E19=$S$10,F19=$X$8),A19,"")&amp;" "&amp;IF(AND(E20=$S$10,F20=$X$8),A20,"")&amp;" "&amp;IF(AND(E21=$S$10,F21=$X$8),A21,"")&amp;" "&amp;IF(AND(E22=$S$10,F22=$X$8),A22,"")&amp;" "&amp;IF(AND(E23=$S$10,F23=$X$8),A23,"")&amp;" "&amp;IF(AND(E24=$S$10,F24=$X$8),A24,"")&amp;" "&amp;IF(AND(E25=$S$10,F25=$X$8),A25,"")&amp;" "&amp;IF(AND(E26=$S$10,F26=$X$8),A26,"")&amp;" "&amp;IF(AND(E27=$S$10,F27=$X$8),A27,"")&amp;" "&amp;IF(AND(E28=$S$10,F28=$X$8),A28,"")</f>
        <v xml:space="preserve">                   </v>
      </c>
      <c r="P10" s="107"/>
      <c r="Q10" s="470"/>
      <c r="R10" s="110">
        <v>0.8</v>
      </c>
      <c r="S10" s="101" t="s">
        <v>61</v>
      </c>
      <c r="T10" s="112" t="s">
        <v>5</v>
      </c>
      <c r="U10" s="112" t="s">
        <v>5</v>
      </c>
      <c r="V10" s="108" t="s">
        <v>85</v>
      </c>
      <c r="W10" s="108" t="s">
        <v>85</v>
      </c>
      <c r="X10" s="109" t="s">
        <v>84</v>
      </c>
      <c r="AA10" s="91"/>
      <c r="AB10" s="91"/>
      <c r="AC10" s="103"/>
      <c r="AD10" s="113"/>
      <c r="AE10" s="114"/>
      <c r="AF10" s="111"/>
      <c r="AG10" s="111"/>
      <c r="AH10" s="111"/>
      <c r="AI10" s="111"/>
      <c r="AJ10" s="111"/>
      <c r="AK10" s="103"/>
      <c r="AL10" s="103"/>
    </row>
    <row r="11" spans="1:38" ht="30.9" customHeight="1" x14ac:dyDescent="0.25">
      <c r="A11" s="104" t="str">
        <f>'2 CONTEXTO E IDENTIFICACIÓN'!A11</f>
        <v>R3</v>
      </c>
      <c r="B11" s="105" t="str">
        <f>+'2 CONTEXTO E IDENTIFICACIÓN'!F11</f>
        <v>PORQUE NO SE CUENTA CON UN SISTEMA DE INFORMACION PARA EL PROCESO DE TALENTO HUMANO</v>
      </c>
      <c r="C11" s="135">
        <f>+'5 VALORACIÓN DEL CONTROL'!S19</f>
        <v>1</v>
      </c>
      <c r="D11" s="106">
        <f>+'5 VALORACIÓN DEL CONTROL'!T19</f>
        <v>0.2</v>
      </c>
      <c r="E11" s="136" t="str">
        <f t="shared" si="0"/>
        <v>Muy Alta</v>
      </c>
      <c r="F11" s="136" t="str">
        <f t="shared" si="1"/>
        <v>Leve</v>
      </c>
      <c r="G11" s="105" t="str">
        <f>+IF(E11=$S$9,IF(F11=$T$8,$T$9,IF(F11=$U$8,$U$9,IF(F11=$V$8,$V$9,IF(F11=$W$8,$W$9,IF(F11=$X$8,$X$9))))),IF(E11=$S$10,IF(F11=$T$8,$T$10,IF(F11=$U$8,$U$10,IF(F11=$V$8,$V$10,IF(F11=$W$8,$W$10,IF(F11=$X$8,$X$10))))),IF(E11=$S$11,IF(F11=$T$8,$T$11,IF(F11=$U$8,$U$11,IF(F11=$V$8,$V$11,IF(F11=$W$8,$W$11,IF(F11=$X$8,$X$11))))),IF(E11=$S$12,IF(F11=$T$8,$T$12,IF(F11=$U$8,$U$12,IF(F11=$V$8,$V$12,IF(F11=$W$8,$W$12,IF(F11=$X$8,$X$12))))),IF(E11=$S$13,IF(F11=$T$8,$T$13,IF(F11=$U$8,$U$13,IF(F11=$V$8,$V$13,IF(F11=$W$8,$W$13,IF(F11=$X$8,$X$13))))),"")))))</f>
        <v>Alto</v>
      </c>
      <c r="H11" s="107"/>
      <c r="I11" s="430"/>
      <c r="J11" s="98" t="s">
        <v>59</v>
      </c>
      <c r="K11" s="112" t="str">
        <f>+IF(AND(E9=$S$11,F9=$T$8),A9,"")&amp;" "&amp;IF(AND(E10=$S$11,F10=$T$8),A10,"")&amp;" "&amp;IF(AND(E11=$S$11,F11=$T$8),A11,"")&amp;" "&amp;IF(AND(E12=$S$11,F12=$T$8),A12,"")&amp;" "&amp;IF(AND(E13=$S$11,F13=$T$8),A13,"")&amp;" "&amp;IF(AND(E14=$S$11,F14=$T$8),A14,"")&amp;" "&amp;IF(AND(E15=$S$11,F15=$T$8),A15,"")&amp;" "&amp;IF(AND(E16=$S$11,F16=$T$8),A16,"")&amp;" "&amp;IF(AND(E17=$S$11,F17=$T$8),A17,"")&amp;" "&amp;IF(AND(E18=$S$11,F18=$T$8),A18,"")&amp;" "&amp;IF(AND(E19=$S$11,F19=$T$8),A19,"")&amp;" "&amp;IF(AND(E20=$S$11,F20=$T$8),A20,"")&amp;" "&amp;IF(AND(E21=$S$11,F21=$T$8),A21,"")&amp;" "&amp;IF(AND(E22=$S$11,F22=$T$8),A22,"")&amp;" "&amp;IF(AND(E23=$S$11,F23=$T$8),A23,"")&amp;" "&amp;IF(AND(E24=$S$11,F24=$T$8),A24,"")&amp;" "&amp;IF(AND(E25=$S$11,F25=$T$8),A25,"")&amp;" "&amp;IF(AND(E26=$S$11,F26=$T$8),A26,"")&amp;" "&amp;IF(AND(E27=$S$11,F27=$T$8),A27,"")&amp;" "&amp;IF(AND(E28=$S$11,F28=$T$8),A28,"")</f>
        <v xml:space="preserve">                   </v>
      </c>
      <c r="L11" s="112" t="str">
        <f>+IF(AND(E9=$S$11,F9=$U$8),A9,"")&amp;" "&amp;IF(AND(E10=$S$11,F10=$U$8),A10,"")&amp;" "&amp;IF(AND(E11=$S$11,F11=$U$8),A11,"")&amp;" "&amp;IF(AND(E12=$S$11,F12=$U$8),A12,"")&amp;" "&amp;IF(AND(E13=$S$11,F13=$U$8),A13,"")&amp;" "&amp;IF(AND(E14=$S$11,F14=$U$8),A14,"")&amp;" "&amp;IF(AND(E15=$S$11,F15=$U$8),A15,"")&amp;" "&amp;IF(AND(E16=$S$11,F16=$U$8),A16,"")&amp;" "&amp;IF(AND(E17=$S$11,F17=$U$8),A17,"")&amp;" "&amp;IF(AND(E18=$S$11,F18=$U$8),A18,"")&amp;" "&amp;IF(AND(E19=$S$11,F19=$U$8),A19,"")&amp;" "&amp;IF(AND(E20=$S$11,F20=$U$8),A20,"")&amp;" "&amp;IF(AND(E21=$S$11,F21=$U$8),A21,"")&amp;" "&amp;IF(AND(E22=$S$11,F22=$U$8),A22,"")&amp;" "&amp;IF(AND(E23=$S$11,F23=$U$8),A23,"")&amp;" "&amp;IF(AND(E24=$S$11,F24=$U$8),A24,"")&amp;" "&amp;IF(AND(E25=$S$11,F25=$U$8),A25,"")&amp;" "&amp;IF(AND(E26=$S$11,F26=$U$8),A26,"")&amp;" "&amp;IF(AND(E27=$S$11,F27=$U$8),A27,"")&amp;" "&amp;IF(AND(E28=$S$11,F28=$U$8),A28,"")</f>
        <v xml:space="preserve">                   </v>
      </c>
      <c r="M11" s="112" t="str">
        <f>+IF(AND(E9=$S$11,F9=$V$8),A9,"")&amp;" "&amp;IF(AND(E10=$S$11,F10=$V$8),A10,"")&amp;" "&amp;IF(AND(E11=$S$11,F11=$V$8),A11,"")&amp;" "&amp;IF(AND(E12=$S$11,F12=$V$8),A12,"")&amp;" "&amp;IF(AND(E13=$S$11,F13=$V$8),A13,"")&amp;" "&amp;IF(AND(E14=$S$11,F14=$V$8),A14,"")&amp;" "&amp;IF(AND(E15=$S$11,F15=$V$8),A15,"")&amp;" "&amp;IF(AND(E16=$S$11,F16=$V$8),A16,"")&amp;" "&amp;IF(AND(E17=$S$11,F17=$V$8),A17,"")&amp;" "&amp;IF(AND(E18=$S$11,F18=$V$8),A18,"")&amp;" "&amp;IF(AND(E19=$S$11,F19=$V$8),A19,"")&amp;" "&amp;IF(AND(E20=$S$11,F20=$V$8),A20,"")&amp;" "&amp;IF(AND(E21=$S$11,F21=$V$8),A21,"")&amp;" "&amp;IF(AND(E22=$S$11,F22=$V$8),A22,"")&amp;" "&amp;IF(AND(E23=$S$11,F23=$V$8),A23,"")&amp;" "&amp;IF(AND(E24=$S$11,F24=$V$8),A24,"")&amp;" "&amp;IF(AND(E25=$S$11,F25=$V$8),A25,"")&amp;" "&amp;IF(AND(E26=$S$11,F26=$V$8),A26,"")&amp;" "&amp;IF(AND(E27=$S$11,F27=$V$8),A27,"")&amp;" "&amp;IF(AND(E28=$S$11,F28=$V$8),A28,"")</f>
        <v xml:space="preserve">                   </v>
      </c>
      <c r="N11" s="108" t="str">
        <f>+IF(AND(E9=$S$11,F9=$W$8),A9,"")&amp;" "&amp;IF(AND(E10=$S$11,F10=$W$8),A10,"")&amp;" "&amp;IF(AND(E11=$S$11,F11=$W$8),A11,"")&amp;" "&amp;IF(AND(E12=$S$11,F12=$W$8),A12,"")&amp;" "&amp;IF(AND(E13=$S$11,F13=$W$8),A13,"")&amp;" "&amp;IF(AND(E14=$S$11,F14=$W$8),A14,"")&amp;" "&amp;IF(AND(E15=$S$11,F15=$W$8),A15,"")&amp;" "&amp;IF(AND(E16=$S$11,F16=$W$8),A16,"")&amp;" "&amp;IF(AND(E17=$S$11,F17=$W$8),A17,"")&amp;" "&amp;IF(AND(E18=$S$11,F18=$W$8),A18,"")&amp;" "&amp;IF(AND(E19=$S$11,F19=$W$8),A19,"")&amp;" "&amp;IF(AND(E20=$S$11,F20=$W$8),A20,"")&amp;" "&amp;IF(AND(E21=$S$11,F21=$W$8),A21,"")&amp;" "&amp;IF(AND(E22=$S$11,F22=$W$8),A22,"")&amp;" "&amp;IF(AND(E23=$S$11,F23=$W$8),A23,"")&amp;" "&amp;IF(AND(E24=$S$11,F24=$W$8),A24,"")&amp;" "&amp;IF(AND(E25=$S$11,F25=$W$8),A25,"")&amp;" "&amp;IF(AND(E26=$S$11,F26=$W$8),A26,"")&amp;" "&amp;IF(AND(E27=$S$11,F27=$W$8),A27,"")&amp;" "&amp;IF(AND(E28=$S$11,F28=$W$8),A28,"")</f>
        <v xml:space="preserve">                   </v>
      </c>
      <c r="O11" s="109" t="str">
        <f>+IF(AND(E9=$S$11,F9=$X$8),A9,"")&amp;" "&amp;IF(AND(E10=$S$11,F10=$X$8),A10,"")&amp;" "&amp;IF(AND(E11=$S$11,F11=$X$8),A11,"")&amp;" "&amp;IF(AND(E12=$S$11,F12=$X$8),A12,"")&amp;" "&amp;IF(AND(E13=$S$11,F13=$X$8),A13,"")&amp;" "&amp;IF(AND(E14=$S$11,F14=$X$8),A14,"")&amp;" "&amp;IF(AND(E15=$S$11,F15=$X$8),A15,"")&amp;" "&amp;IF(AND(E16=$S$11,F16=$X$8),A16,"")&amp;" "&amp;IF(AND(E17=$S$11,F17=$X$8),A17,"")&amp;" "&amp;IF(AND(E18=$S$11,F18=$X$8),A18,"")&amp;" "&amp;IF(AND(E19=$S$11,F19=$X$8),A19,"")&amp;" "&amp;IF(AND(E20=$S$11,F20=$X$8),A20,"")&amp;" "&amp;IF(AND(E21=$S$11,F21=$X$8),A21,"")&amp;" "&amp;IF(AND(E22=$S$11,F22=$X$8),A22,"")&amp;" "&amp;IF(AND(E23=$S$11,F23=$X$8),A23,"")&amp;" "&amp;IF(AND(E24=$S$11,F24=$X$8),A24,"")&amp;" "&amp;IF(AND(E25=$S$11,F25=$X$8),A25,"")&amp;" "&amp;IF(AND(E26=$S$11,F26=$X$8),A26,"")&amp;" "&amp;IF(AND(E27=$S$11,F27=$X$8),A27,"")&amp;" "&amp;IF(AND(E28=$S$11,F28=$X$8),A28,"")</f>
        <v xml:space="preserve">                   </v>
      </c>
      <c r="P11" s="107"/>
      <c r="Q11" s="470"/>
      <c r="R11" s="110">
        <v>0.6</v>
      </c>
      <c r="S11" s="101" t="s">
        <v>59</v>
      </c>
      <c r="T11" s="112" t="s">
        <v>5</v>
      </c>
      <c r="U11" s="112" t="s">
        <v>5</v>
      </c>
      <c r="V11" s="112" t="s">
        <v>5</v>
      </c>
      <c r="W11" s="108" t="s">
        <v>85</v>
      </c>
      <c r="X11" s="109" t="s">
        <v>84</v>
      </c>
      <c r="AA11" s="91"/>
      <c r="AB11" s="91"/>
      <c r="AC11" s="103"/>
      <c r="AD11" s="113"/>
      <c r="AE11" s="114"/>
      <c r="AF11" s="111"/>
      <c r="AG11" s="111"/>
      <c r="AH11" s="111"/>
      <c r="AI11" s="111"/>
      <c r="AJ11" s="115"/>
      <c r="AK11" s="103"/>
      <c r="AL11" s="103"/>
    </row>
    <row r="12" spans="1:38" ht="30.9" customHeight="1" x14ac:dyDescent="0.25">
      <c r="A12" s="104" t="str">
        <f>'2 CONTEXTO E IDENTIFICACIÓN'!A12</f>
        <v>R4</v>
      </c>
      <c r="B12" s="105" t="str">
        <f>+'2 CONTEXTO E IDENTIFICACIÓN'!F12</f>
        <v>PORQUE NO SE CUENTA CON UN SISTEMA DE INFORMACION PARA EL PROCESO DE TALENTO HUMANO</v>
      </c>
      <c r="C12" s="135">
        <f>+'5 VALORACIÓN DEL CONTROL'!S23</f>
        <v>1</v>
      </c>
      <c r="D12" s="106">
        <f>+'5 VALORACIÓN DEL CONTROL'!T23</f>
        <v>0.2</v>
      </c>
      <c r="E12" s="136" t="str">
        <f t="shared" si="0"/>
        <v>Muy Alta</v>
      </c>
      <c r="F12" s="136" t="str">
        <f t="shared" si="1"/>
        <v>Leve</v>
      </c>
      <c r="G12" s="105" t="str">
        <f t="shared" ref="G12:G28" si="2">+IF(E12=$S$9,IF(F12=$T$8,$T$9,IF(F12=$U$8,$U$9,IF(F12=$V$8,$V$9,IF(F12=$W$8,$W$9,IF(F12=$X$8,$X$9))))),IF(E12=$S$10,IF(F12=$T$8,$T$10,IF(F12=$U$8,$U$10,IF(F12=$V$8,$V$10,IF(F12=$W$8,$W$10,IF(F12=$X$8,$X$10))))),IF(E12=$S$11,IF(F12=$T$8,$T$11,IF(F12=$U$8,$U$11,IF(F12=$V$8,$V$11,IF(F12=$W$8,$W$11,IF(F12=$X$8,$X$11))))),IF(E12=$S$12,IF(F12=$T$8,$T$12,IF(F12=$U$8,$U$12,IF(F12=$V$8,$V$12,IF(F12=$W$8,$W$12,IF(F12=$X$8,$X$12))))),IF(E12=$S$13,IF(F12=$T$8,$T$13,IF(F12=$U$8,$U$13,IF(F12=$V$8,$V$13,IF(F12=$W$8,$W$13,IF(F12=$X$8,$X$13))))),"")))))</f>
        <v>Alto</v>
      </c>
      <c r="H12" s="107"/>
      <c r="I12" s="430"/>
      <c r="J12" s="98" t="s">
        <v>57</v>
      </c>
      <c r="K12" s="116" t="str">
        <f>+IF(AND(E9=$S$12,F9=$T$8),A9,"")&amp;" "&amp;IF(AND(E10=$S$12,F10=$T$8),A10,"")&amp;" "&amp;IF(AND(E11=$S$12,F11=$T$8),A11,"")&amp;" "&amp;IF(AND(E12=$S$12,F12=$T$8),A12,"")&amp;" "&amp;IF(AND(E13=$S$12,F13=$T$8),A13,"")&amp;" "&amp;IF(AND(E14=$S$12,F14=$T$8),A14,"")&amp;" "&amp;IF(AND(E15=$S$12,F15=$T$8),A15,"")&amp;" "&amp;IF(AND(E16=$S$12,F16=$T$8),A16,"")&amp;" "&amp;IF(AND(E17=$S$12,F17=$T$8),A17,"")&amp;" "&amp;IF(AND(E18=$S$12,F18=$T$8),A18,"")&amp;" "&amp;IF(AND(E19=$S$12,F19=$T$8),A19,"")&amp;" "&amp;IF(AND(E20=$S$12,F20=$T$8),A20,"")&amp;" "&amp;IF(AND(E21=$S$12,F21=$T$8),A21,"")&amp;" "&amp;IF(AND(E22=$S$12,F22=$T$8),A22,"")&amp;" "&amp;IF(AND(E23=$S$12,F23=$T$8),A23,"")&amp;" "&amp;IF(AND(E24=$S$12,F24=$T$8),A24,"")&amp;" "&amp;IF(AND(E25=$S$12,F25=$T$8),A25,"")&amp;" "&amp;IF(AND(E26=$S$12,F26=$T$8),A26,"")&amp;" "&amp;IF(AND(E27=$S$12,F27=$T$8),A27,"")&amp;" "&amp;IF(AND(E28=$S$12,F28=$T$8),A28,"")</f>
        <v xml:space="preserve">                   </v>
      </c>
      <c r="L12" s="112" t="str">
        <f>+IF(AND(E9=$S$12,F9=$U$8),A9,"")&amp;" "&amp;IF(AND(E10=$S$12,F10=$U$8),A10,"")&amp;" "&amp;IF(AND(E11=$S$12,F11=$U$8),A11,"")&amp;" "&amp;IF(AND(E12=$S$12,F12=$U$8),A12,"")&amp;" "&amp;IF(AND(E13=$S$12,F13=$U$8),A13,"")&amp;" "&amp;IF(AND(E14=$S$12,F14=$U$8),A14,"")&amp;" "&amp;IF(AND(E15=$S$12,F15=$U$8),A15,"")&amp;" "&amp;IF(AND(E16=$S$12,F16=$U$8),A16,"")&amp;" "&amp;IF(AND(E17=$S$12,F17=$U$8),A17,"")&amp;" "&amp;IF(AND(E18=$S$12,F18=$U$8),A18,"")&amp;" "&amp;IF(AND(E19=$S$12,F19=$U$8),A19,"")&amp;" "&amp;IF(AND(E20=$S$12,F20=$U$8),A20,"")&amp;" "&amp;IF(AND(E21=$S$12,F21=$U$8),A21,"")&amp;" "&amp;IF(AND(E22=$S$12,F22=$U$8),A22,"")&amp;" "&amp;IF(AND(E23=$S$12,F23=$U$8),A23,"")&amp;" "&amp;IF(AND(E24=$S$12,F24=$U$8),A24,"")&amp;" "&amp;IF(AND(E25=$S$12,F25=$U$8),A25,"")&amp;" "&amp;IF(AND(E26=$S$12,F26=$U$8),A26,"")&amp;" "&amp;IF(AND(E27=$S$12,F27=$U$8),A27,"")&amp;" "&amp;IF(AND(E28=$S$12,F28=$U$8),A28,"")</f>
        <v xml:space="preserve">                   </v>
      </c>
      <c r="M12" s="112" t="str">
        <f>+IF(AND(E9=$S$12,F9=$V$8),A9,"")&amp;" "&amp;IF(AND(E10=$S$12,F10=$V$8),A10,"")&amp;" "&amp;IF(AND(E11=$S$12,F11=$V$8),A11,"")&amp;" "&amp;IF(AND(E12=$S$12,F12=$V$8),A12,"")&amp;" "&amp;IF(AND(E13=$S$12,F13=$V$8),A13,"")&amp;" "&amp;IF(AND(E14=$S$12,F14=$V$8),A14,"")&amp;" "&amp;IF(AND(E15=$S$12,F15=$V$8),A15,"")&amp;" "&amp;IF(AND(E16=$S$12,F16=$V$8),A16,"")&amp;" "&amp;IF(AND(E17=$S$12,F17=$V$8),A17,"")&amp;" "&amp;IF(AND(E18=$S$12,F18=$V$8),A18,"")&amp;" "&amp;IF(AND(E19=$S$12,F19=$V$8),A19,"")&amp;" "&amp;IF(AND(E20=$S$12,F20=$V$8),A20,"")&amp;" "&amp;IF(AND(E21=$S$12,F21=$V$8),A21,"")&amp;" "&amp;IF(AND(E22=$S$12,F22=$V$8),A22,"")&amp;" "&amp;IF(AND(E23=$S$12,F23=$V$8),A23,"")&amp;" "&amp;IF(AND(E24=$S$12,F24=$V$8),A24,"")&amp;" "&amp;IF(AND(E25=$S$12,F25=$V$8),A25,"")&amp;" "&amp;IF(AND(E26=$S$12,F26=$V$8),A26,"")&amp;" "&amp;IF(AND(E27=$S$12,F27=$V$8),A27,"")&amp;" "&amp;IF(AND(E28=$S$12,F28=$V$8),A28,"")</f>
        <v xml:space="preserve">                   </v>
      </c>
      <c r="N12" s="108" t="str">
        <f>+IF(AND(E9=$S$12,F9=$W$8),A9,"")&amp;" "&amp;IF(AND(E10=$S$12,F10=$W$8),A10,"")&amp;" "&amp;IF(AND(E11=$S$12,F11=$W$8),A11,"")&amp;" "&amp;IF(AND(E12=$S$12,F12=$W$8),A12,"")&amp;" "&amp;IF(AND(E13=$S$12,F13=$W$8),A13,"")&amp;" "&amp;IF(AND(E14=$S$12,F14=$W$8),A14,"")&amp;" "&amp;IF(AND(E15=$S$12,F15=$W$8),A15,"")&amp;" "&amp;IF(AND(E16=$S$12,F16=$W$8),A16,"")&amp;" "&amp;IF(AND(E17=$S$12,F17=$W$8),A17,"")&amp;" "&amp;IF(AND(E18=$S$12,F18=$W$8),A18,"")&amp;" "&amp;IF(AND(E19=$S$12,F19=$W$8),A19,"")&amp;" "&amp;IF(AND(E20=$S$12,F20=$W$8),A20,"")&amp;" "&amp;IF(AND(E21=$S$12,F21=$W$8),A21,"")&amp;" "&amp;IF(AND(E22=$S$12,F22=$W$8),A22,"")&amp;" "&amp;IF(AND(E23=$S$12,F23=$W$8),A23,"")&amp;" "&amp;IF(AND(E24=$S$12,F24=$W$8),A24,"")&amp;" "&amp;IF(AND(E25=$S$12,F25=$W$8),A25,"")&amp;" "&amp;IF(AND(E26=$S$12,F26=$W$8),A26,"")&amp;" "&amp;IF(AND(E27=$S$12,F27=$W$8),A27,"")&amp;" "&amp;IF(AND(E28=$S$12,F28=$W$8),A28,"")</f>
        <v xml:space="preserve">                   </v>
      </c>
      <c r="O12" s="109" t="str">
        <f>+IF(AND(E9=$S$12,F9=$X$8),A9,"")&amp;" "&amp;IF(AND(E10=$S$12,F10=$X$8),A10,"")&amp;" "&amp;IF(AND(E11=$S$12,F11=$X$8),A11,"")&amp;" "&amp;IF(AND(E12=$S$12,F12=$X$8),A12,"")&amp;" "&amp;IF(AND(E13=$S$12,F13=$X$8),A13,"")&amp;" "&amp;IF(AND(E14=$S$12,F14=$X$8),A14,"")&amp;" "&amp;IF(AND(E15=$S$12,F15=$X$8),A15,"")&amp;" "&amp;IF(AND(E16=$S$12,F16=$X$8),A16,"")&amp;" "&amp;IF(AND(E17=$S$12,F17=$X$8),A17,"")&amp;" "&amp;IF(AND(E18=$S$12,F18=$X$8),A18,"")&amp;" "&amp;IF(AND(E19=$S$12,F19=$X$8),A19,"")&amp;" "&amp;IF(AND(E20=$S$12,F20=$X$8),A20,"")&amp;" "&amp;IF(AND(E21=$S$12,F21=$X$8),A21,"")&amp;" "&amp;IF(AND(E22=$S$12,F22=$X$8),A22,"")&amp;" "&amp;IF(AND(E23=$S$12,F23=$X$8),A23,"")&amp;" "&amp;IF(AND(E24=$S$12,F24=$X$8),A24,"")&amp;" "&amp;IF(AND(E25=$S$12,F25=$X$8),A25,"")&amp;" "&amp;IF(AND(E26=$S$12,F26=$X$8),A26,"")&amp;" "&amp;IF(AND(E27=$S$12,F27=$X$8),A27,"")&amp;" "&amp;IF(AND(E28=$S$12,F28=$X$8),A28,"")</f>
        <v xml:space="preserve">                   </v>
      </c>
      <c r="P12" s="107"/>
      <c r="Q12" s="470"/>
      <c r="R12" s="110">
        <v>0.4</v>
      </c>
      <c r="S12" s="101" t="s">
        <v>57</v>
      </c>
      <c r="T12" s="116" t="s">
        <v>86</v>
      </c>
      <c r="U12" s="112" t="s">
        <v>5</v>
      </c>
      <c r="V12" s="112" t="s">
        <v>5</v>
      </c>
      <c r="W12" s="108" t="s">
        <v>85</v>
      </c>
      <c r="X12" s="109" t="s">
        <v>84</v>
      </c>
      <c r="AA12" s="91"/>
      <c r="AB12" s="91"/>
      <c r="AC12" s="103"/>
      <c r="AD12" s="113"/>
      <c r="AE12" s="114"/>
      <c r="AF12" s="111"/>
      <c r="AG12" s="111"/>
      <c r="AH12" s="111"/>
      <c r="AI12" s="115"/>
      <c r="AJ12" s="111"/>
      <c r="AK12" s="103"/>
      <c r="AL12" s="103"/>
    </row>
    <row r="13" spans="1:38" ht="30.9" customHeight="1" thickBot="1" x14ac:dyDescent="0.3">
      <c r="A13" s="104" t="str">
        <f>'2 CONTEXTO E IDENTIFICACIÓN'!A13</f>
        <v>R5</v>
      </c>
      <c r="B13" s="105" t="str">
        <f>+'2 CONTEXTO E IDENTIFICACIÓN'!F13</f>
        <v>Posibilidad de pérdida reputacional Debilidad en la implementación de la cultura organizacional, lo cual se veria reflejado en una mala prestación del servicio. bajo sentido de pertenencia, o incumplimiento o desvíos de los objetivos y metas institucionales. PORQUE NO SE CUENTA CON UN SISTEMA DE INFORMACION PARA EL PROCESO DE TALENTO HUMANO</v>
      </c>
      <c r="C13" s="135">
        <f>+'5 VALORACIÓN DEL CONTROL'!S27</f>
        <v>1</v>
      </c>
      <c r="D13" s="106">
        <f>+'5 VALORACIÓN DEL CONTROL'!T27</f>
        <v>0.2</v>
      </c>
      <c r="E13" s="136" t="str">
        <f t="shared" si="0"/>
        <v>Muy Alta</v>
      </c>
      <c r="F13" s="136" t="str">
        <f t="shared" si="1"/>
        <v>Leve</v>
      </c>
      <c r="G13" s="105" t="str">
        <f t="shared" si="2"/>
        <v>Alto</v>
      </c>
      <c r="H13" s="107"/>
      <c r="I13" s="431"/>
      <c r="J13" s="117" t="s">
        <v>55</v>
      </c>
      <c r="K13" s="118" t="str">
        <f>+IF(AND(E9=$S$13,F9=$T$8),A9,"")&amp;" "&amp;IF(AND(E10=$S$13,F10=$T$8),A10,"")&amp;" "&amp;IF(AND(E11=$S$13,F11=$T$8),A11,"")&amp;" "&amp;IF(AND(E12=$S$13,F12=$T$8),A12,"")&amp;" "&amp;IF(AND(E13=$S$13,F13=$T$8),A13,"")&amp;" "&amp;IF(AND(E14=$S$13,F14=$T$8),A14,"")&amp;" "&amp;IF(AND(E15=$S$13,F15=$T$8),A15,"")&amp;" "&amp;IF(AND(E16=$S$13,F16=$T$8),A16,"")&amp;" "&amp;IF(AND(E17=$S$13,F17=$T$8),A17,"")&amp;" "&amp;IF(AND(E18=$S$13,F18=$T$8),A18,"")&amp;" "&amp;IF(AND(E19=$S$13,F19=$T$8),A19,"")&amp;" "&amp;IF(AND(E20=$S$13,F20=$T$8),A20,"")&amp;" "&amp;IF(AND(E21=$S$13,F21=$T$8),A21,"")&amp;" "&amp;IF(AND(E22=$S$13,F22=$T$8),A22,"")&amp;" "&amp;IF(AND(E23=$S$13,F23=$T$8),A23,"")&amp;" "&amp;IF(AND(E24=$S$13,F24=$T$8),A24,"")&amp;" "&amp;IF(AND(E25=$S$13,F25=$T$8),A25,"")&amp;" "&amp;IF(AND(E26=$S$13,F26=$T$8),A26,"")&amp;" "&amp;IF(AND(E27=$S$13,F27=$T$8),A27,"")&amp;" "&amp;IF(AND(E28=$S$13,F28=$T$8),A28,"")</f>
        <v xml:space="preserve">                   </v>
      </c>
      <c r="L13" s="118" t="str">
        <f>+IF(AND(E9=$S$13,F9=$U$8),A9,"")&amp;" "&amp;IF(AND(E10=$S$13,F10=$U$8),A10,"")&amp;" "&amp;IF(AND(E11=$S$13,F11=$U$8),A11,"")&amp;" "&amp;IF(AND(E12=$S$13,F12=$U$8),A12,"")&amp;" "&amp;IF(AND(E13=$S$13,F13=$U$8),A13,"")&amp;" "&amp;IF(AND(E14=$S$13,F14=$U$8),A14,"")&amp;" "&amp;IF(AND(E15=$S$13,F15=$U$8),A15,"")&amp;" "&amp;IF(AND(E16=$S$13,F16=$U$8),A16,"")&amp;" "&amp;IF(AND(E17=$S$13,F17=$U$8),A17,"")&amp;" "&amp;IF(AND(E18=$S$13,F18=$U$8),A18,"")&amp;" "&amp;IF(AND(E19=$S$13,F19=$U$8),A19,"")&amp;" "&amp;IF(AND(E20=$S$13,F20=$U$8),A20,"")&amp;" "&amp;IF(AND(E21=$S$13,F21=$U$8),A21,"")&amp;" "&amp;IF(AND(E22=$S$13,F22=$U$8),A22,"")&amp;" "&amp;IF(AND(E23=$S$13,F23=$U$8),A23,"")&amp;" "&amp;IF(AND(E24=$S$13,F24=$U$8),A24,"")&amp;" "&amp;IF(AND(E25=$S$13,F25=$U$8),A25,"")&amp;" "&amp;IF(AND(E26=$S$13,F26=$U$8),A26,"")&amp;" "&amp;IF(AND(E27=$S$13,F27=$U$8),A27,"")&amp;" "&amp;IF(AND(E28=$S$13,F28=$U$8),A28,"")</f>
        <v xml:space="preserve">                   </v>
      </c>
      <c r="M13" s="119" t="str">
        <f>+IF(AND(E9=$S$13,F9=$V$8),A9,"")&amp;" "&amp;IF(AND(E10=$S$13,F10=$V$8),A10,"")&amp;" "&amp;IF(AND(E11=$S$13,F11=$V$8),A11,"")&amp;" "&amp;IF(AND(E12=$S$13,F12=$V$8),A12,"")&amp;" "&amp;IF(AND(E13=$S$13,F13=$V$8),A13,"")&amp;" "&amp;IF(AND(E14=$S$13,F14=$V$8),A14,"")&amp;" "&amp;IF(AND(E15=$S$13,F15=$V$8),A15,"")&amp;" "&amp;IF(AND(E16=$S$13,F16=$V$8),A16,"")&amp;" "&amp;IF(AND(E17=$S$13,F17=$V$8),A17,"")&amp;" "&amp;IF(AND(E18=$S$13,F18=$V$8),A18,"")&amp;" "&amp;IF(AND(E19=$S$13,F19=$V$8),A19,"")&amp;" "&amp;IF(AND(E20=$S$13,F20=$V$8),A20,"")&amp;" "&amp;IF(AND(E21=$S$13,F21=$V$8),A21,"")&amp;" "&amp;IF(AND(E22=$S$13,F22=$V$8),A22,"")&amp;" "&amp;IF(AND(E23=$S$13,F23=$V$8),A23,"")&amp;" "&amp;IF(AND(E24=$S$13,F24=$V$8),A24,"")&amp;" "&amp;IF(AND(E25=$S$13,F25=$V$8),A25,"")&amp;" "&amp;IF(AND(E26=$S$13,F26=$V$8),A26,"")&amp;" "&amp;IF(AND(E27=$S$13,F27=$V$8),A27,"")&amp;" "&amp;IF(AND(E28=$S$13,F28=$V$8),A28,"")</f>
        <v xml:space="preserve">                   </v>
      </c>
      <c r="N13" s="120" t="str">
        <f>+IF(AND(E9=$S$13,F9=$W$8),A9,"")&amp;" "&amp;IF(AND(E10=$S$13,F10=$W$8),A10,"")&amp;" "&amp;IF(AND(E11=$S$13,F11=$W$8),A11,"")&amp;" "&amp;IF(AND(E12=$S$13,F12=$W$8),A12,"")&amp;" "&amp;IF(AND(E13=$S$13,F13=$W$8),A13,"")&amp;" "&amp;IF(AND(E14=$S$13,F14=$W$8),A14,"")&amp;" "&amp;IF(AND(E15=$S$13,F15=$W$8),A15,"")&amp;" "&amp;IF(AND(E16=$S$13,F16=$W$8),A16,"")&amp;" "&amp;IF(AND(E17=$S$13,F17=$W$8),A17,"")&amp;" "&amp;IF(AND(E18=$S$13,F18=$W$8),A18,"")&amp;" "&amp;IF(AND(E19=$S$13,F19=$W$8),A19,"")&amp;" "&amp;IF(AND(E20=$S$13,F20=$W$8),A20,"")&amp;" "&amp;IF(AND(E21=$S$13,F21=$W$8),A21,"")&amp;" "&amp;IF(AND(E22=$S$13,F22=$W$8),A22,"")&amp;" "&amp;IF(AND(E23=$S$13,F23=$W$8),A23,"")&amp;" "&amp;IF(AND(E24=$S$13,F24=$W$8),A24,"")&amp;" "&amp;IF(AND(E25=$S$13,F25=$W$8),A25,"")&amp;" "&amp;IF(AND(E26=$S$13,F26=$W$8),A26,"")&amp;" "&amp;IF(AND(E27=$S$13,F27=$W$8),A27,"")&amp;" "&amp;IF(AND(E28=$S$13,F28=$W$8),A28,"")</f>
        <v xml:space="preserve">                   </v>
      </c>
      <c r="O13" s="121" t="str">
        <f>+IF(AND(E9=$S$13,F9=$X$8),A9,"")&amp;" "&amp;IF(AND(E10=$S$13,F10=$X$8),A10,"")&amp;" "&amp;IF(AND(E11=$S$13,F11=$X$8),A11,"")&amp;" "&amp;IF(AND(E12=$S$13,F12=$X$8),A12,"")&amp;" "&amp;IF(AND(E13=$S$13,F13=$X$8),A13,"")&amp;" "&amp;IF(AND(E14=$S$13,F14=$X$8),A14,"")&amp;" "&amp;IF(AND(E15=$S$13,F15=$X$8),A15,"")&amp;" "&amp;IF(AND(E16=$S$13,F16=$X$8),A16,"")&amp;" "&amp;IF(AND(E17=$S$13,F17=$X$8),A17,"")&amp;" "&amp;IF(AND(E18=$S$13,F18=$X$8),A18,"")&amp;" "&amp;IF(AND(E19=$S$13,F19=$X$8),A19,"")&amp;" "&amp;IF(AND(E20=$S$13,F20=$X$8),A20,"")&amp;" "&amp;IF(AND(E21=$S$13,F21=$X$8),A21,"")&amp;" "&amp;IF(AND(E22=$S$13,F22=$X$8),A22,"")&amp;" "&amp;IF(AND(E23=$S$13,F23=$X$8),A23,"")&amp;" "&amp;IF(AND(E24=$S$13,F24=$X$8),A24,"")&amp;" "&amp;IF(AND(E25=$S$13,F25=$X$8),A25,"")&amp;" "&amp;IF(AND(E26=$S$13,F26=$X$8),A26,"")&amp;" "&amp;IF(AND(E27=$S$13,F27=$X$8),A27,"")&amp;" "&amp;IF(AND(E28=$S$13,F28=$X$8),A28,"")</f>
        <v xml:space="preserve">                   </v>
      </c>
      <c r="P13" s="107"/>
      <c r="Q13" s="470"/>
      <c r="R13" s="122">
        <v>0.2</v>
      </c>
      <c r="S13" s="123" t="s">
        <v>55</v>
      </c>
      <c r="T13" s="118" t="s">
        <v>86</v>
      </c>
      <c r="U13" s="118" t="s">
        <v>86</v>
      </c>
      <c r="V13" s="119" t="s">
        <v>5</v>
      </c>
      <c r="W13" s="120" t="s">
        <v>85</v>
      </c>
      <c r="X13" s="121" t="s">
        <v>84</v>
      </c>
      <c r="AA13" s="91"/>
      <c r="AB13" s="91"/>
      <c r="AC13" s="103"/>
      <c r="AD13" s="113"/>
      <c r="AE13" s="114"/>
      <c r="AF13" s="111"/>
      <c r="AG13" s="111"/>
      <c r="AH13" s="111"/>
      <c r="AI13" s="124"/>
      <c r="AJ13" s="111"/>
      <c r="AK13" s="103"/>
      <c r="AL13" s="103"/>
    </row>
    <row r="14" spans="1:38" ht="30.9" customHeight="1" x14ac:dyDescent="0.25">
      <c r="A14" s="104" t="str">
        <f>'2 CONTEXTO E IDENTIFICACIÓN'!A14</f>
        <v>R6</v>
      </c>
      <c r="B14" s="105" t="str">
        <f>+'2 CONTEXTO E IDENTIFICACIÓN'!F14</f>
        <v>Posibilidad de pérdida reputacional Pérdida reputacional por insatisfacción de los grupos de valor o sanciones de entes de control debido al incumplimiento de los términos de ley para la atención de requerimientos PORQUE NO SE CUENTA CON UN SISTEMA DE INFORMACION PARA EL PROCESO DE SIAU</v>
      </c>
      <c r="C14" s="135">
        <f>+'5 VALORACIÓN DEL CONTROL'!S31</f>
        <v>1</v>
      </c>
      <c r="D14" s="106">
        <f>+'5 VALORACIÓN DEL CONTROL'!T31</f>
        <v>0.2</v>
      </c>
      <c r="E14" s="136" t="str">
        <f t="shared" si="0"/>
        <v>Muy Alta</v>
      </c>
      <c r="F14" s="136" t="str">
        <f t="shared" si="1"/>
        <v>Leve</v>
      </c>
      <c r="G14" s="105" t="str">
        <f t="shared" si="2"/>
        <v>Alto</v>
      </c>
      <c r="H14" s="107"/>
      <c r="I14" s="107"/>
      <c r="J14" s="107"/>
      <c r="K14" s="107"/>
      <c r="L14" s="107"/>
      <c r="M14" s="107"/>
      <c r="N14" s="107"/>
      <c r="O14" s="107"/>
      <c r="P14" s="107"/>
      <c r="AA14" s="91"/>
      <c r="AB14" s="91"/>
      <c r="AC14" s="103"/>
      <c r="AD14" s="113"/>
      <c r="AE14" s="114"/>
      <c r="AF14" s="111"/>
      <c r="AG14" s="111"/>
      <c r="AH14" s="111"/>
      <c r="AI14" s="111"/>
      <c r="AJ14" s="111"/>
      <c r="AK14" s="103"/>
      <c r="AL14" s="103"/>
    </row>
    <row r="15" spans="1:38" ht="30.9" customHeight="1" x14ac:dyDescent="0.25">
      <c r="A15" s="104" t="str">
        <f>'2 CONTEXTO E IDENTIFICACIÓN'!A15</f>
        <v>R7</v>
      </c>
      <c r="B15" s="105" t="str">
        <f>+'2 CONTEXTO E IDENTIFICACIÓN'!F15</f>
        <v>Posibilidad de pérdida reputacional Pérdida reputacional por insatisfacción del grupo de valor debido a una orientación inadecuada en la prestación del servicio PORQUE NO SE CUENTA CON UN SISTEMA DE INFORMACION PARA EL PROCESO DE SIAU</v>
      </c>
      <c r="C15" s="135">
        <f>+'5 VALORACIÓN DEL CONTROL'!S35</f>
        <v>1</v>
      </c>
      <c r="D15" s="106">
        <f>+'5 VALORACIÓN DEL CONTROL'!T35</f>
        <v>0.2</v>
      </c>
      <c r="E15" s="136" t="str">
        <f t="shared" si="0"/>
        <v>Muy Alta</v>
      </c>
      <c r="F15" s="136" t="str">
        <f t="shared" si="1"/>
        <v>Leve</v>
      </c>
      <c r="G15" s="105" t="str">
        <f t="shared" si="2"/>
        <v>Alto</v>
      </c>
      <c r="H15" s="107"/>
      <c r="I15" s="107"/>
      <c r="J15" s="107"/>
      <c r="K15" s="107"/>
      <c r="L15" s="107"/>
      <c r="M15" s="107"/>
      <c r="N15" s="107"/>
      <c r="O15" s="107"/>
      <c r="P15" s="107"/>
      <c r="T15" s="95" t="s">
        <v>88</v>
      </c>
      <c r="V15" s="91"/>
      <c r="W15" s="91"/>
      <c r="X15" s="91"/>
      <c r="Y15" s="91"/>
      <c r="Z15" s="91"/>
      <c r="AA15" s="91"/>
      <c r="AB15" s="91"/>
      <c r="AC15" s="103"/>
      <c r="AD15" s="113"/>
      <c r="AE15" s="103"/>
      <c r="AF15" s="114"/>
      <c r="AG15" s="114"/>
      <c r="AH15" s="114"/>
      <c r="AI15" s="114"/>
      <c r="AJ15" s="114"/>
      <c r="AK15" s="103"/>
      <c r="AL15" s="103"/>
    </row>
    <row r="16" spans="1:38" ht="30.9" customHeight="1" x14ac:dyDescent="0.25">
      <c r="A16" s="104" t="str">
        <f>'2 CONTEXTO E IDENTIFICACIÓN'!A16</f>
        <v>R8</v>
      </c>
      <c r="B16" s="105" t="str">
        <f>+'2 CONTEXTO E IDENTIFICACIÓN'!F16</f>
        <v>Posibilidad de pérdida reputacional Pérdida económica por demandas y reclamaciones debido a la configuración del contrato realidad PORQUE NO SE CUENTA CON UN SISTEMA DE INFORMACION PARA EL PROCESO DE JURIDICA</v>
      </c>
      <c r="C16" s="135">
        <f>+'5 VALORACIÓN DEL CONTROL'!S39</f>
        <v>1</v>
      </c>
      <c r="D16" s="106">
        <f>+'5 VALORACIÓN DEL CONTROL'!T39</f>
        <v>0.4</v>
      </c>
      <c r="E16" s="136" t="str">
        <f t="shared" si="0"/>
        <v>Muy Alta</v>
      </c>
      <c r="F16" s="136" t="str">
        <f t="shared" si="1"/>
        <v>Menor</v>
      </c>
      <c r="G16" s="105" t="str">
        <f t="shared" si="2"/>
        <v>Alto</v>
      </c>
      <c r="H16" s="107"/>
      <c r="I16" s="107"/>
      <c r="J16" s="107"/>
      <c r="K16" s="107"/>
      <c r="L16" s="107"/>
      <c r="M16" s="107"/>
      <c r="N16" s="107"/>
      <c r="O16" s="107"/>
      <c r="P16" s="107"/>
      <c r="T16" s="125" t="s">
        <v>84</v>
      </c>
      <c r="V16" s="91"/>
      <c r="W16" s="91"/>
      <c r="X16" s="91"/>
      <c r="Y16" s="91"/>
      <c r="Z16" s="91"/>
      <c r="AA16" s="91"/>
      <c r="AB16" s="91"/>
      <c r="AC16" s="103"/>
      <c r="AD16" s="103"/>
      <c r="AE16" s="103"/>
      <c r="AF16" s="111"/>
      <c r="AG16" s="111"/>
      <c r="AH16" s="111"/>
      <c r="AI16" s="111"/>
      <c r="AJ16" s="111"/>
      <c r="AK16" s="103"/>
      <c r="AL16" s="103"/>
    </row>
    <row r="17" spans="1:38" ht="30.9" customHeight="1" x14ac:dyDescent="0.25">
      <c r="A17" s="104" t="str">
        <f>'2 CONTEXTO E IDENTIFICACIÓN'!A17</f>
        <v>R9</v>
      </c>
      <c r="B17" s="105" t="str">
        <f>+'2 CONTEXTO E IDENTIFICACIÓN'!F17</f>
        <v>Posibilidad de pérdida reputacional no publicación o publicion extemporánea  los diferentes tipos de contratos en las plataformas SECOP II y demás  LA NO PUBLICACION O PUBLICACION EXTEMPORANEA ES DEPENDE DEL PROCESO DE TALENTO HUMANO</v>
      </c>
      <c r="C17" s="135">
        <f>+'5 VALORACIÓN DEL CONTROL'!S43</f>
        <v>1</v>
      </c>
      <c r="D17" s="106">
        <f>+'5 VALORACIÓN DEL CONTROL'!T43</f>
        <v>0.4</v>
      </c>
      <c r="E17" s="136" t="str">
        <f t="shared" si="0"/>
        <v>Muy Alta</v>
      </c>
      <c r="F17" s="136" t="str">
        <f t="shared" si="1"/>
        <v>Menor</v>
      </c>
      <c r="G17" s="105" t="str">
        <f t="shared" si="2"/>
        <v>Alto</v>
      </c>
      <c r="H17" s="107"/>
      <c r="I17" s="107"/>
      <c r="J17" s="107"/>
      <c r="K17" s="107"/>
      <c r="L17" s="107"/>
      <c r="M17" s="107"/>
      <c r="N17" s="107"/>
      <c r="O17" s="107"/>
      <c r="P17" s="107"/>
      <c r="T17" s="108" t="s">
        <v>85</v>
      </c>
      <c r="U17" s="91"/>
      <c r="V17" s="91"/>
      <c r="W17" s="91"/>
      <c r="X17" s="91"/>
      <c r="Y17" s="91"/>
      <c r="Z17" s="91"/>
      <c r="AA17" s="91"/>
      <c r="AB17" s="91"/>
      <c r="AC17" s="103"/>
      <c r="AD17" s="103"/>
      <c r="AE17" s="103"/>
      <c r="AF17" s="111"/>
      <c r="AG17" s="111"/>
      <c r="AH17" s="111"/>
      <c r="AI17" s="111"/>
      <c r="AJ17" s="111"/>
      <c r="AK17" s="103"/>
      <c r="AL17" s="103"/>
    </row>
    <row r="18" spans="1:38" ht="30.9" customHeight="1" x14ac:dyDescent="0.25">
      <c r="A18" s="104" t="str">
        <f>'2 CONTEXTO E IDENTIFICACIÓN'!A18</f>
        <v>R10</v>
      </c>
      <c r="B18" s="105" t="str">
        <f>+'2 CONTEXTO E IDENTIFICACIÓN'!F18</f>
        <v>Posibilidad de pérdida reputacional incumplimiento de las metas del Plan Anual de Adquisiciones debido a la falta de insumos y presupuesto para la ejecución del proceso, caso fortuito o fuerza mayor generada por un tercero PORQUE NO SE CUENTA CON UN SISTEMA DE INFORMACION POR PARTE DEL RESPONSABLE DEL ALMACEN</v>
      </c>
      <c r="C18" s="135">
        <f>+'5 VALORACIÓN DEL CONTROL'!S47</f>
        <v>1</v>
      </c>
      <c r="D18" s="106">
        <f>+'5 VALORACIÓN DEL CONTROL'!T47</f>
        <v>0.2</v>
      </c>
      <c r="E18" s="136" t="str">
        <f t="shared" si="0"/>
        <v>Muy Alta</v>
      </c>
      <c r="F18" s="136" t="str">
        <f t="shared" si="1"/>
        <v>Leve</v>
      </c>
      <c r="G18" s="105" t="str">
        <f t="shared" si="2"/>
        <v>Alto</v>
      </c>
      <c r="H18" s="107"/>
      <c r="I18" s="107"/>
      <c r="J18" s="107"/>
      <c r="K18" s="107"/>
      <c r="L18" s="107"/>
      <c r="M18" s="107"/>
      <c r="N18" s="107"/>
      <c r="O18" s="107"/>
      <c r="P18" s="107"/>
      <c r="S18" s="126"/>
      <c r="T18" s="112" t="s">
        <v>5</v>
      </c>
      <c r="U18" s="126"/>
      <c r="V18" s="126"/>
      <c r="W18" s="126"/>
      <c r="X18" s="126"/>
      <c r="Y18" s="126"/>
      <c r="Z18" s="126"/>
      <c r="AA18" s="126"/>
      <c r="AB18" s="126"/>
      <c r="AC18" s="103"/>
      <c r="AD18" s="103"/>
      <c r="AE18" s="127"/>
      <c r="AF18" s="127"/>
      <c r="AG18" s="127"/>
      <c r="AH18" s="127"/>
      <c r="AI18" s="127"/>
      <c r="AJ18" s="127"/>
      <c r="AK18" s="103"/>
      <c r="AL18" s="103"/>
    </row>
    <row r="19" spans="1:38" ht="30.9" customHeight="1" x14ac:dyDescent="0.25">
      <c r="A19" s="104" t="str">
        <f>'2 CONTEXTO E IDENTIFICACIÓN'!A19</f>
        <v>R11</v>
      </c>
      <c r="B19" s="105" t="str">
        <f>+'2 CONTEXTO E IDENTIFICACIÓN'!F19</f>
        <v>Posibilidad de pérdida reputacional Retrasos en los pagos a las cuentas o acreencias que se generan en la institución, entiéndase	gastos	de  PORQUE NO SE CUENTA CON UN SISTEMA DE INFORMACION POR PARTE DEL RESPONSABLE DEL AREA FINANCIERA</v>
      </c>
      <c r="C19" s="135">
        <f>+'5 VALORACIÓN DEL CONTROL'!S51</f>
        <v>1</v>
      </c>
      <c r="D19" s="106">
        <f>+'5 VALORACIÓN DEL CONTROL'!T51</f>
        <v>0.8</v>
      </c>
      <c r="E19" s="136" t="str">
        <f t="shared" si="0"/>
        <v>Muy Alta</v>
      </c>
      <c r="F19" s="136" t="str">
        <f t="shared" si="1"/>
        <v>Mayor</v>
      </c>
      <c r="G19" s="105" t="str">
        <f t="shared" si="2"/>
        <v>Alto</v>
      </c>
      <c r="H19" s="107"/>
      <c r="I19" s="107"/>
      <c r="J19" s="107"/>
      <c r="K19" s="107"/>
      <c r="L19" s="107"/>
      <c r="M19" s="107"/>
      <c r="N19" s="107"/>
      <c r="O19" s="107"/>
      <c r="P19" s="107"/>
      <c r="S19" s="126"/>
      <c r="T19" s="116" t="s">
        <v>86</v>
      </c>
      <c r="AA19" s="126"/>
      <c r="AB19" s="126"/>
      <c r="AC19" s="103"/>
      <c r="AD19" s="103"/>
      <c r="AE19" s="103"/>
      <c r="AF19" s="111"/>
      <c r="AG19" s="111"/>
      <c r="AH19" s="111"/>
      <c r="AI19" s="111"/>
      <c r="AJ19" s="111"/>
      <c r="AK19" s="103"/>
      <c r="AL19" s="103"/>
    </row>
    <row r="20" spans="1:38" ht="30.9" customHeight="1" x14ac:dyDescent="0.25">
      <c r="A20" s="104" t="str">
        <f>'2 CONTEXTO E IDENTIFICACIÓN'!A20</f>
        <v>R12</v>
      </c>
      <c r="B20" s="105" t="str">
        <f>+'2 CONTEXTO E IDENTIFICACIÓN'!F20</f>
        <v>Posibilidad de pérdida reputacional incumplimiento de las normas de Austeridad en el gasto PORQUE NO SE CUENTA CON UN SISTEMA DE INFORMACION POR PARTE DEL RESPONSABLE DEL AREA FINANCIERA</v>
      </c>
      <c r="C20" s="135">
        <f>+'5 VALORACIÓN DEL CONTROL'!S55</f>
        <v>1</v>
      </c>
      <c r="D20" s="106">
        <f>+'5 VALORACIÓN DEL CONTROL'!T55</f>
        <v>0.4</v>
      </c>
      <c r="E20" s="136" t="str">
        <f t="shared" si="0"/>
        <v>Muy Alta</v>
      </c>
      <c r="F20" s="136" t="str">
        <f t="shared" si="1"/>
        <v>Menor</v>
      </c>
      <c r="G20" s="105" t="str">
        <f t="shared" si="2"/>
        <v>Alto</v>
      </c>
      <c r="H20" s="107"/>
      <c r="I20" s="107"/>
      <c r="J20" s="107"/>
      <c r="K20" s="107"/>
      <c r="L20" s="107"/>
      <c r="M20" s="107"/>
      <c r="N20" s="107"/>
      <c r="O20" s="107"/>
      <c r="P20" s="107"/>
      <c r="Q20" s="128"/>
      <c r="R20" s="128"/>
      <c r="S20" s="126"/>
      <c r="AA20" s="126"/>
      <c r="AB20" s="126"/>
      <c r="AC20" s="103"/>
      <c r="AD20" s="103"/>
      <c r="AE20" s="103"/>
      <c r="AF20" s="111"/>
      <c r="AG20" s="111"/>
      <c r="AH20" s="111"/>
      <c r="AI20" s="111"/>
      <c r="AJ20" s="111"/>
      <c r="AK20" s="103"/>
      <c r="AL20" s="103"/>
    </row>
    <row r="21" spans="1:38" ht="30.9" customHeight="1" x14ac:dyDescent="0.25">
      <c r="A21" s="104" t="str">
        <f>'2 CONTEXTO E IDENTIFICACIÓN'!A21</f>
        <v>R13</v>
      </c>
      <c r="B21" s="105" t="str">
        <f>+'2 CONTEXTO E IDENTIFICACIÓN'!F21</f>
        <v>Posibilidad de pérdida reputacional por no participar en procesos de defensa debido al vencimiento de términos PORQUE NO SE CUENTA CON UN SISTEMA DE INFORMACION PARA EL PROCESO DE JURIDICA</v>
      </c>
      <c r="C21" s="135">
        <f>+'5 VALORACIÓN DEL CONTROL'!S59</f>
        <v>1</v>
      </c>
      <c r="D21" s="106">
        <f>+'5 VALORACIÓN DEL CONTROL'!T59</f>
        <v>0.4</v>
      </c>
      <c r="E21" s="136" t="str">
        <f t="shared" si="0"/>
        <v>Muy Alta</v>
      </c>
      <c r="F21" s="136" t="str">
        <f t="shared" si="1"/>
        <v>Menor</v>
      </c>
      <c r="G21" s="105" t="str">
        <f t="shared" si="2"/>
        <v>Alto</v>
      </c>
      <c r="H21" s="107"/>
      <c r="I21" s="107"/>
      <c r="J21" s="107"/>
      <c r="K21" s="107"/>
      <c r="L21" s="107"/>
      <c r="M21" s="107"/>
      <c r="N21" s="107"/>
      <c r="O21" s="107"/>
      <c r="P21" s="107"/>
      <c r="Q21" s="128"/>
      <c r="R21" s="128"/>
      <c r="S21" s="129"/>
      <c r="AA21" s="126"/>
      <c r="AB21" s="126"/>
      <c r="AC21" s="103"/>
      <c r="AD21" s="124"/>
      <c r="AE21" s="124"/>
      <c r="AF21" s="124"/>
      <c r="AG21" s="124"/>
      <c r="AH21" s="124"/>
      <c r="AI21" s="124"/>
      <c r="AJ21" s="111"/>
      <c r="AK21" s="103"/>
      <c r="AL21" s="103"/>
    </row>
    <row r="22" spans="1:38" ht="30.9" customHeight="1" x14ac:dyDescent="0.25">
      <c r="A22" s="104" t="str">
        <f>'2 CONTEXTO E IDENTIFICACIÓN'!A22</f>
        <v>R14</v>
      </c>
      <c r="B22" s="105" t="str">
        <f>+'2 CONTEXTO E IDENTIFICACIÓN'!F22</f>
        <v>Posibilidad de pérdida reputacional Por hallazgos de los organismos de control o notificacion de entidades externas debido a la presentación fuera de terminos de los informes de ley LOS HALLAZGOS EN EL PROCESO AUDITOR POR PARTE DE LOS ENTES, DEBE SER ACOMPAÑADO POR LA OFICINA DE CONTROL INTERNO</v>
      </c>
      <c r="C22" s="135">
        <f>+'5 VALORACIÓN DEL CONTROL'!S63</f>
        <v>1</v>
      </c>
      <c r="D22" s="106">
        <f>+'5 VALORACIÓN DEL CONTROL'!T63</f>
        <v>0.4</v>
      </c>
      <c r="E22" s="136" t="str">
        <f t="shared" si="0"/>
        <v>Muy Alta</v>
      </c>
      <c r="F22" s="136" t="str">
        <f t="shared" si="1"/>
        <v>Menor</v>
      </c>
      <c r="G22" s="105" t="str">
        <f t="shared" si="2"/>
        <v>Alto</v>
      </c>
      <c r="H22" s="107"/>
      <c r="I22" s="107"/>
      <c r="J22" s="107"/>
      <c r="K22" s="107"/>
      <c r="L22" s="107"/>
      <c r="M22" s="107"/>
      <c r="N22" s="107"/>
      <c r="O22" s="107"/>
      <c r="P22" s="107"/>
      <c r="Q22" s="128"/>
      <c r="R22" s="128"/>
      <c r="AC22" s="103"/>
      <c r="AD22" s="130"/>
      <c r="AE22" s="130"/>
      <c r="AF22" s="130"/>
      <c r="AG22" s="130"/>
      <c r="AH22" s="130"/>
      <c r="AI22" s="130"/>
      <c r="AJ22" s="111"/>
      <c r="AK22" s="103"/>
      <c r="AL22" s="103"/>
    </row>
    <row r="23" spans="1:38" ht="30.9" customHeight="1" x14ac:dyDescent="0.25">
      <c r="A23" s="104" t="str">
        <f>'2 CONTEXTO E IDENTIFICACIÓN'!A23</f>
        <v>R15</v>
      </c>
      <c r="B23" s="105" t="str">
        <f>+'2 CONTEXTO E IDENTIFICACIÓN'!F23</f>
        <v>Posibilidad de pérdida reputacional LA ENTIDAD NO CUENTA CON INFORMACION ACTULIAZADA DE LOS BIENES ACTIVOS CON LOS QUE CUENTA LA ENTIDAD NO CUENTA CON UN INVENTARIO ACTUALIZADO</v>
      </c>
      <c r="C23" s="135">
        <f>+'5 VALORACIÓN DEL CONTROL'!S67</f>
        <v>1</v>
      </c>
      <c r="D23" s="106">
        <f>+'5 VALORACIÓN DEL CONTROL'!T67</f>
        <v>0.8</v>
      </c>
      <c r="E23" s="136" t="str">
        <f t="shared" si="0"/>
        <v>Muy Alta</v>
      </c>
      <c r="F23" s="136" t="str">
        <f t="shared" si="1"/>
        <v>Mayor</v>
      </c>
      <c r="G23" s="105" t="str">
        <f t="shared" si="2"/>
        <v>Alto</v>
      </c>
      <c r="H23" s="107"/>
      <c r="I23" s="107"/>
      <c r="J23" s="107"/>
      <c r="K23" s="107"/>
      <c r="L23" s="107"/>
      <c r="M23" s="107"/>
      <c r="N23" s="107"/>
      <c r="O23" s="107"/>
      <c r="P23" s="107"/>
      <c r="Q23" s="128"/>
      <c r="R23" s="128"/>
      <c r="AC23" s="103"/>
      <c r="AD23" s="124"/>
      <c r="AE23" s="124"/>
      <c r="AF23" s="124"/>
      <c r="AG23" s="124"/>
      <c r="AH23" s="124"/>
      <c r="AI23" s="124"/>
      <c r="AJ23" s="111"/>
      <c r="AK23" s="103"/>
      <c r="AL23" s="103"/>
    </row>
    <row r="24" spans="1:38" ht="30.9" customHeight="1" x14ac:dyDescent="0.25">
      <c r="A24" s="104" t="str">
        <f>'2 CONTEXTO E IDENTIFICACIÓN'!A24</f>
        <v>R16</v>
      </c>
      <c r="B24" s="105" t="str">
        <f>+'2 CONTEXTO E IDENTIFICACIÓN'!F24</f>
        <v xml:space="preserve">Posibilidad de pérdida reputacional  </v>
      </c>
      <c r="C24" s="135" t="str">
        <f>+'5 VALORACIÓN DEL CONTROL'!S71</f>
        <v/>
      </c>
      <c r="D24" s="106" t="str">
        <f>+'5 VALORACIÓN DEL CONTROL'!T71</f>
        <v/>
      </c>
      <c r="E24" s="136" t="str">
        <f t="shared" si="0"/>
        <v/>
      </c>
      <c r="F24" s="136" t="str">
        <f t="shared" si="1"/>
        <v/>
      </c>
      <c r="G24" s="105" t="str">
        <f t="shared" si="2"/>
        <v/>
      </c>
      <c r="H24" s="107"/>
      <c r="I24" s="107"/>
      <c r="J24" s="107"/>
      <c r="K24" s="107"/>
      <c r="L24" s="107"/>
      <c r="M24" s="107"/>
      <c r="N24" s="107"/>
      <c r="O24" s="107"/>
      <c r="P24" s="107"/>
      <c r="AC24" s="103"/>
      <c r="AD24" s="124"/>
      <c r="AE24" s="124"/>
      <c r="AF24" s="124"/>
      <c r="AG24" s="124"/>
      <c r="AH24" s="124"/>
      <c r="AI24" s="124"/>
      <c r="AJ24" s="111"/>
      <c r="AK24" s="103"/>
      <c r="AL24" s="103"/>
    </row>
    <row r="25" spans="1:38" ht="30.9" customHeight="1" x14ac:dyDescent="0.3">
      <c r="A25" s="104" t="str">
        <f>'2 CONTEXTO E IDENTIFICACIÓN'!A25</f>
        <v>R17</v>
      </c>
      <c r="B25" s="105" t="str">
        <f>+'2 CONTEXTO E IDENTIFICACIÓN'!F25</f>
        <v xml:space="preserve">Posibilidad de pérdida reputacional  </v>
      </c>
      <c r="C25" s="135" t="str">
        <f>+'5 VALORACIÓN DEL CONTROL'!S75</f>
        <v/>
      </c>
      <c r="D25" s="106" t="str">
        <f>+'5 VALORACIÓN DEL CONTROL'!T75</f>
        <v/>
      </c>
      <c r="E25" s="136" t="str">
        <f t="shared" si="0"/>
        <v/>
      </c>
      <c r="F25" s="136" t="str">
        <f t="shared" si="1"/>
        <v/>
      </c>
      <c r="G25" s="105" t="str">
        <f t="shared" si="2"/>
        <v/>
      </c>
      <c r="H25" s="107"/>
      <c r="I25" s="107"/>
      <c r="J25" s="107"/>
      <c r="K25" s="107"/>
      <c r="L25" s="107"/>
      <c r="M25" s="107"/>
      <c r="N25" s="107"/>
      <c r="O25" s="107"/>
      <c r="P25" s="107"/>
    </row>
    <row r="26" spans="1:38" ht="30.9" customHeight="1" x14ac:dyDescent="0.3">
      <c r="A26" s="104" t="str">
        <f>'2 CONTEXTO E IDENTIFICACIÓN'!A26</f>
        <v>R18</v>
      </c>
      <c r="B26" s="105" t="str">
        <f>+'2 CONTEXTO E IDENTIFICACIÓN'!F26</f>
        <v xml:space="preserve">Posibilidad de pérdida reputacional  </v>
      </c>
      <c r="C26" s="135" t="str">
        <f>+'5 VALORACIÓN DEL CONTROL'!S79</f>
        <v/>
      </c>
      <c r="D26" s="106" t="str">
        <f>+'5 VALORACIÓN DEL CONTROL'!T79</f>
        <v/>
      </c>
      <c r="E26" s="136" t="str">
        <f t="shared" si="0"/>
        <v/>
      </c>
      <c r="F26" s="136" t="str">
        <f t="shared" si="1"/>
        <v/>
      </c>
      <c r="G26" s="105" t="str">
        <f t="shared" si="2"/>
        <v/>
      </c>
      <c r="H26" s="107"/>
      <c r="I26" s="107"/>
      <c r="J26" s="107"/>
      <c r="K26" s="107"/>
      <c r="L26" s="107"/>
      <c r="M26" s="107"/>
      <c r="N26" s="107"/>
      <c r="O26" s="107"/>
      <c r="P26" s="107"/>
    </row>
    <row r="27" spans="1:38" ht="30.9" customHeight="1" x14ac:dyDescent="0.3">
      <c r="A27" s="104" t="str">
        <f>'2 CONTEXTO E IDENTIFICACIÓN'!A27</f>
        <v>R19</v>
      </c>
      <c r="B27" s="105" t="str">
        <f>+'2 CONTEXTO E IDENTIFICACIÓN'!F27</f>
        <v xml:space="preserve">Posibilidad de pérdida reputacional  </v>
      </c>
      <c r="C27" s="135" t="str">
        <f>+'5 VALORACIÓN DEL CONTROL'!S83</f>
        <v/>
      </c>
      <c r="D27" s="106" t="str">
        <f>+'5 VALORACIÓN DEL CONTROL'!T83</f>
        <v/>
      </c>
      <c r="E27" s="136" t="str">
        <f t="shared" si="0"/>
        <v/>
      </c>
      <c r="F27" s="136" t="str">
        <f t="shared" si="1"/>
        <v/>
      </c>
      <c r="G27" s="105" t="str">
        <f t="shared" si="2"/>
        <v/>
      </c>
      <c r="H27" s="107"/>
      <c r="I27" s="107"/>
      <c r="J27" s="107"/>
      <c r="K27" s="107"/>
      <c r="L27" s="107"/>
      <c r="M27" s="107"/>
      <c r="N27" s="107"/>
      <c r="O27" s="107"/>
      <c r="P27" s="107"/>
    </row>
    <row r="28" spans="1:38" ht="30.9" customHeight="1" x14ac:dyDescent="0.3">
      <c r="A28" s="104" t="str">
        <f>'2 CONTEXTO E IDENTIFICACIÓN'!A28</f>
        <v>R20</v>
      </c>
      <c r="B28" s="105" t="str">
        <f>+'2 CONTEXTO E IDENTIFICACIÓN'!F28</f>
        <v xml:space="preserve">Posibilidad de pérdida reputacional  </v>
      </c>
      <c r="C28" s="135" t="str">
        <f>+'5 VALORACIÓN DEL CONTROL'!S87</f>
        <v/>
      </c>
      <c r="D28" s="106" t="str">
        <f>+'5 VALORACIÓN DEL CONTROL'!T87</f>
        <v/>
      </c>
      <c r="E28" s="136" t="str">
        <f t="shared" si="0"/>
        <v/>
      </c>
      <c r="F28" s="136" t="str">
        <f t="shared" si="1"/>
        <v/>
      </c>
      <c r="G28" s="105" t="str">
        <f t="shared" si="2"/>
        <v/>
      </c>
      <c r="H28" s="107"/>
      <c r="I28" s="107"/>
      <c r="J28" s="107"/>
      <c r="K28" s="107"/>
      <c r="L28" s="107"/>
      <c r="M28" s="107"/>
      <c r="N28" s="107"/>
      <c r="O28" s="107"/>
      <c r="P28" s="107"/>
    </row>
    <row r="29" spans="1:38" ht="14.4" customHeight="1" x14ac:dyDescent="0.3">
      <c r="B29" s="87"/>
      <c r="D29" s="87"/>
      <c r="G29" s="87"/>
      <c r="H29" s="87"/>
      <c r="I29" s="87"/>
      <c r="J29" s="87"/>
      <c r="K29" s="87"/>
      <c r="L29" s="87"/>
      <c r="M29" s="87"/>
      <c r="N29" s="87"/>
      <c r="O29" s="87"/>
      <c r="P29" s="87"/>
      <c r="AA29" s="92"/>
      <c r="AB29" s="92"/>
      <c r="AC29" s="92"/>
      <c r="AD29" s="92"/>
      <c r="AE29" s="92"/>
      <c r="AF29" s="87"/>
      <c r="AG29" s="87"/>
      <c r="AH29" s="87"/>
      <c r="AI29" s="87"/>
      <c r="AJ29" s="87"/>
    </row>
    <row r="30" spans="1:38" ht="39" customHeight="1" x14ac:dyDescent="0.3">
      <c r="B30" s="87"/>
      <c r="D30" s="87"/>
      <c r="G30" s="87"/>
      <c r="H30" s="87"/>
      <c r="I30" s="87"/>
      <c r="J30" s="87"/>
      <c r="K30" s="87"/>
      <c r="L30" s="87"/>
      <c r="M30" s="87"/>
      <c r="N30" s="87"/>
      <c r="O30" s="87"/>
      <c r="P30" s="87"/>
      <c r="AA30" s="92"/>
      <c r="AB30" s="92"/>
      <c r="AC30" s="92"/>
      <c r="AD30" s="92"/>
      <c r="AE30" s="92"/>
      <c r="AF30" s="87"/>
      <c r="AG30" s="87"/>
      <c r="AH30" s="87"/>
      <c r="AI30" s="87"/>
      <c r="AJ30" s="87"/>
    </row>
    <row r="31" spans="1:38" ht="19.5" customHeight="1" x14ac:dyDescent="0.3">
      <c r="B31" s="87"/>
      <c r="D31" s="87"/>
      <c r="G31" s="87"/>
      <c r="H31" s="87"/>
      <c r="I31" s="87"/>
      <c r="J31" s="87"/>
      <c r="K31" s="87"/>
      <c r="L31" s="87"/>
      <c r="M31" s="87"/>
      <c r="N31" s="87"/>
      <c r="O31" s="87"/>
      <c r="P31" s="87"/>
      <c r="AA31" s="92"/>
      <c r="AB31" s="92"/>
      <c r="AC31" s="92"/>
      <c r="AD31" s="92"/>
      <c r="AE31" s="92"/>
      <c r="AF31" s="87"/>
      <c r="AG31" s="87"/>
      <c r="AH31" s="87"/>
      <c r="AI31" s="87"/>
      <c r="AJ31" s="87"/>
    </row>
    <row r="32" spans="1:38" ht="19.5" customHeight="1" x14ac:dyDescent="0.3">
      <c r="B32" s="87"/>
      <c r="D32" s="87"/>
      <c r="G32" s="87"/>
      <c r="H32" s="87"/>
      <c r="I32" s="87"/>
      <c r="J32" s="87"/>
      <c r="K32" s="87"/>
      <c r="L32" s="87"/>
      <c r="M32" s="87"/>
      <c r="N32" s="87"/>
      <c r="O32" s="87"/>
      <c r="P32" s="87"/>
      <c r="AA32" s="92"/>
      <c r="AB32" s="92"/>
      <c r="AC32" s="92"/>
      <c r="AD32" s="92"/>
      <c r="AE32" s="92"/>
      <c r="AF32" s="87"/>
      <c r="AG32" s="87"/>
      <c r="AH32" s="87"/>
      <c r="AI32" s="87"/>
      <c r="AJ32" s="87"/>
    </row>
    <row r="33" spans="3:31" s="87" customFormat="1" ht="19.5" customHeight="1" x14ac:dyDescent="0.3">
      <c r="C33" s="92"/>
      <c r="E33" s="137"/>
      <c r="F33" s="137"/>
      <c r="AA33" s="92"/>
      <c r="AB33" s="92"/>
      <c r="AC33" s="92"/>
      <c r="AD33" s="92"/>
      <c r="AE33" s="92"/>
    </row>
    <row r="34" spans="3:31" s="87" customFormat="1" ht="19.5" customHeight="1" x14ac:dyDescent="0.3">
      <c r="C34" s="92"/>
      <c r="E34" s="137"/>
      <c r="F34" s="137"/>
      <c r="AA34" s="92"/>
      <c r="AB34" s="92"/>
      <c r="AC34" s="92"/>
      <c r="AD34" s="92"/>
      <c r="AE34" s="92"/>
    </row>
    <row r="35" spans="3:31" s="87" customFormat="1" ht="19.5" customHeight="1" x14ac:dyDescent="0.3">
      <c r="C35" s="92"/>
      <c r="E35" s="137"/>
      <c r="F35" s="137"/>
      <c r="AA35" s="92"/>
      <c r="AB35" s="92"/>
      <c r="AC35" s="92"/>
      <c r="AD35" s="92"/>
      <c r="AE35" s="92"/>
    </row>
  </sheetData>
  <sheetProtection sheet="1" formatCells="0" formatColumns="0" formatRows="0" sort="0" autoFilter="0" pivotTables="0"/>
  <autoFilter ref="A8:AL8" xr:uid="{00000000-0009-0000-0000-000005000000}">
    <filterColumn colId="29" showButton="0"/>
    <filterColumn colId="30" showButton="0"/>
    <filterColumn colId="31" showButton="0"/>
    <filterColumn colId="32" showButton="0"/>
    <filterColumn colId="33" showButton="0"/>
    <filterColumn colId="34" showButton="0"/>
  </autoFilter>
  <dataConsolidate/>
  <mergeCells count="10">
    <mergeCell ref="T6:X6"/>
    <mergeCell ref="E7:G7"/>
    <mergeCell ref="K7:O7"/>
    <mergeCell ref="I9:I13"/>
    <mergeCell ref="Q9:Q13"/>
    <mergeCell ref="A1:A2"/>
    <mergeCell ref="B1:B2"/>
    <mergeCell ref="I6:O6"/>
    <mergeCell ref="B4:D4"/>
    <mergeCell ref="B5:D5"/>
  </mergeCells>
  <conditionalFormatting sqref="D9:E28">
    <cfRule type="cellIs" dxfId="99" priority="1" operator="equal">
      <formula>$S$13</formula>
    </cfRule>
    <cfRule type="cellIs" dxfId="98" priority="2" operator="equal">
      <formula>$S$12</formula>
    </cfRule>
    <cfRule type="cellIs" dxfId="97" priority="3" operator="equal">
      <formula>$S$11</formula>
    </cfRule>
    <cfRule type="cellIs" dxfId="96" priority="4" operator="equal">
      <formula>$S$10</formula>
    </cfRule>
    <cfRule type="cellIs" dxfId="95" priority="5" operator="equal">
      <formula>$S$9</formula>
    </cfRule>
  </conditionalFormatting>
  <conditionalFormatting sqref="F9:F28">
    <cfRule type="cellIs" dxfId="94" priority="6" operator="equal">
      <formula>$T$8</formula>
    </cfRule>
    <cfRule type="cellIs" dxfId="93" priority="7" operator="equal">
      <formula>$U$8</formula>
    </cfRule>
    <cfRule type="cellIs" dxfId="92" priority="8" operator="equal">
      <formula>$V$8</formula>
    </cfRule>
    <cfRule type="cellIs" dxfId="91" priority="9" operator="equal">
      <formula>$W$8</formula>
    </cfRule>
    <cfRule type="cellIs" dxfId="90" priority="10" operator="equal">
      <formula>$X$8</formula>
    </cfRule>
  </conditionalFormatting>
  <conditionalFormatting sqref="G9:G28">
    <cfRule type="cellIs" dxfId="89" priority="16" operator="equal">
      <formula>$T$16</formula>
    </cfRule>
    <cfRule type="cellIs" dxfId="88" priority="17" operator="equal">
      <formula>$T$17</formula>
    </cfRule>
    <cfRule type="cellIs" dxfId="87" priority="18" operator="equal">
      <formula>$T$18</formula>
    </cfRule>
    <cfRule type="cellIs" dxfId="86" priority="19" operator="equal">
      <formula>$T$19</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8:JJ8" xr:uid="{00000000-0002-0000-0500-000000000000}"/>
    <dataValidation allowBlank="1" showInputMessage="1" showErrorMessage="1" prompt="La probabilidad se encuentra determinada por una escala de 1 a 3, siendo 1 la menor probabilidad de ocurrencia del riesgo y 3 la mayor probabilidad de  ocurrencia." sqref="JC8" xr:uid="{00000000-0002-0000-0500-000001000000}"/>
    <dataValidation type="list" allowBlank="1" showInputMessage="1" showErrorMessage="1" sqref="JD9:JJ16" xr:uid="{00000000-0002-0000-05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36"/>
  <sheetViews>
    <sheetView showGridLines="0" zoomScale="70" zoomScaleNormal="70" workbookViewId="0">
      <pane xSplit="1" ySplit="9" topLeftCell="B10" activePane="bottomRight" state="frozen"/>
      <selection pane="topRight" activeCell="B1" sqref="B1"/>
      <selection pane="bottomLeft" activeCell="A7" sqref="A7"/>
      <selection pane="bottomRight" activeCell="A5" sqref="A5"/>
    </sheetView>
  </sheetViews>
  <sheetFormatPr baseColWidth="10" defaultColWidth="14.33203125" defaultRowHeight="13.2" x14ac:dyDescent="0.3"/>
  <cols>
    <col min="1" max="1" width="11.5546875" style="87" customWidth="1"/>
    <col min="2" max="2" width="9.109375" style="92" bestFit="1" customWidth="1"/>
    <col min="3" max="4" width="15.5546875" style="92" customWidth="1"/>
    <col min="5" max="6" width="15.5546875" style="137" customWidth="1"/>
    <col min="7" max="7" width="15.5546875" style="92" customWidth="1"/>
    <col min="8" max="8" width="3.88671875" style="92" customWidth="1"/>
    <col min="9" max="9" width="7.44140625" style="92" customWidth="1"/>
    <col min="10" max="10" width="14" style="92" customWidth="1"/>
    <col min="11" max="15" width="12.44140625" style="92" customWidth="1"/>
    <col min="16" max="16" width="3.88671875" style="92" customWidth="1"/>
    <col min="17" max="17" width="4.88671875" style="87" hidden="1" customWidth="1"/>
    <col min="18" max="18" width="6.109375" style="87" hidden="1" customWidth="1"/>
    <col min="19" max="24" width="14" style="87" hidden="1" customWidth="1"/>
    <col min="25" max="29" width="11.44140625" style="87" customWidth="1"/>
    <col min="30" max="30" width="5.5546875" style="87" bestFit="1" customWidth="1"/>
    <col min="31" max="31" width="26.88671875" style="87" customWidth="1"/>
    <col min="32" max="36" width="22.88671875" style="92" customWidth="1"/>
    <col min="37" max="37" width="23.44140625" style="87" customWidth="1"/>
    <col min="38" max="265" width="11.44140625" style="87" customWidth="1"/>
    <col min="266" max="266" width="12.6640625" style="87" customWidth="1"/>
    <col min="267" max="267" width="47" style="87" customWidth="1"/>
    <col min="268" max="268" width="35" style="87" customWidth="1"/>
    <col min="269" max="16384" width="14.33203125" style="87"/>
  </cols>
  <sheetData>
    <row r="1" spans="1:38" s="75" customFormat="1" ht="36" customHeight="1" x14ac:dyDescent="0.25">
      <c r="A1" s="426"/>
      <c r="B1" s="432" t="str">
        <f>+'2 CONTEXTO E IDENTIFICACIÓN'!C1</f>
        <v>MAPA DE RIESGOS</v>
      </c>
      <c r="C1" s="432"/>
      <c r="D1" s="432"/>
      <c r="E1" s="50" t="str">
        <f>+'2 CONTEXTO E IDENTIFICACIÓN'!D1</f>
        <v>CÓDIGO:</v>
      </c>
      <c r="F1" s="131">
        <f>+'2 CONTEXTO E IDENTIFICACIÓN'!E1</f>
        <v>0</v>
      </c>
      <c r="J1" s="240" t="str">
        <f>+'2 CONTEXTO E IDENTIFICACIÓN'!$G$4</f>
        <v>Elaboración o Actualización:</v>
      </c>
      <c r="K1" s="261" t="str">
        <f>+IF('2 CONTEXTO E IDENTIFICACIÓN'!$H$4="","",'2 CONTEXTO E IDENTIFICACIÓN'!$H$4)</f>
        <v/>
      </c>
      <c r="L1" s="20"/>
      <c r="M1" s="20"/>
      <c r="AF1" s="76"/>
      <c r="AG1" s="76"/>
      <c r="AH1" s="76"/>
      <c r="AI1" s="76"/>
      <c r="AJ1" s="76"/>
    </row>
    <row r="2" spans="1:38" s="75" customFormat="1" ht="36" customHeight="1" x14ac:dyDescent="0.25">
      <c r="A2" s="426"/>
      <c r="B2" s="432"/>
      <c r="C2" s="432"/>
      <c r="D2" s="432"/>
      <c r="E2" s="50" t="str">
        <f>+'2 CONTEXTO E IDENTIFICACIÓN'!D2</f>
        <v>VERSIÓN:</v>
      </c>
      <c r="F2" s="131">
        <f>+'2 CONTEXTO E IDENTIFICACIÓN'!E2</f>
        <v>0</v>
      </c>
      <c r="G2" s="77"/>
      <c r="H2" s="77"/>
      <c r="J2" s="243" t="str">
        <f>+'2 CONTEXTO E IDENTIFICACIÓN'!$E$5</f>
        <v>Vigencia del:</v>
      </c>
      <c r="K2" s="241" t="str">
        <f>+IF('2 CONTEXTO E IDENTIFICACIÓN'!$F$5="","",'2 CONTEXTO E IDENTIFICACIÓN'!$F$5)</f>
        <v/>
      </c>
      <c r="L2" s="242" t="s">
        <v>111</v>
      </c>
      <c r="M2" s="239" t="str">
        <f>+IF('2 CONTEXTO E IDENTIFICACIÓN'!$H$5="","",'2 CONTEXTO E IDENTIFICACIÓN'!$H$5)</f>
        <v/>
      </c>
      <c r="N2" s="78"/>
      <c r="O2" s="78"/>
      <c r="P2" s="77"/>
      <c r="AF2" s="76"/>
      <c r="AG2" s="76"/>
      <c r="AH2" s="76"/>
      <c r="AI2" s="76"/>
      <c r="AJ2" s="76"/>
    </row>
    <row r="3" spans="1:38" s="75" customFormat="1" x14ac:dyDescent="0.25">
      <c r="A3" s="79"/>
      <c r="B3" s="77"/>
      <c r="C3" s="77"/>
      <c r="D3" s="77"/>
      <c r="E3" s="244"/>
      <c r="F3" s="244"/>
      <c r="G3" s="77"/>
      <c r="H3" s="77"/>
      <c r="N3" s="78"/>
      <c r="O3" s="78"/>
      <c r="P3" s="77"/>
      <c r="AF3" s="76"/>
      <c r="AG3" s="76"/>
      <c r="AH3" s="76"/>
      <c r="AI3" s="76"/>
      <c r="AJ3" s="76"/>
    </row>
    <row r="4" spans="1:38" s="75" customFormat="1" ht="17.399999999999999" customHeight="1" x14ac:dyDescent="0.25">
      <c r="A4" s="19" t="s">
        <v>158</v>
      </c>
      <c r="B4" s="416" t="str">
        <f>+IF('2 CONTEXTO E IDENTIFICACIÓN'!$C$4="","",'2 CONTEXTO E IDENTIFICACIÓN'!$C$4)</f>
        <v/>
      </c>
      <c r="C4" s="416"/>
      <c r="D4" s="416"/>
      <c r="E4" s="73"/>
      <c r="F4" s="244"/>
      <c r="G4" s="77"/>
      <c r="H4" s="77"/>
      <c r="I4" s="245"/>
      <c r="J4" s="245"/>
      <c r="K4" s="246"/>
      <c r="L4" s="246"/>
      <c r="M4" s="246"/>
      <c r="N4" s="78"/>
      <c r="O4" s="78"/>
      <c r="P4" s="77"/>
      <c r="AF4" s="76"/>
      <c r="AG4" s="76"/>
      <c r="AH4" s="76"/>
      <c r="AI4" s="76"/>
      <c r="AJ4" s="76"/>
    </row>
    <row r="5" spans="1:38" s="75" customFormat="1" ht="33" customHeight="1" x14ac:dyDescent="0.25">
      <c r="A5" s="19" t="s">
        <v>156</v>
      </c>
      <c r="B5" s="416" t="str">
        <f>+IF('2 CONTEXTO E IDENTIFICACIÓN'!$E$4="","",'2 CONTEXTO E IDENTIFICACIÓN'!$E$4)</f>
        <v/>
      </c>
      <c r="C5" s="417"/>
      <c r="D5" s="417"/>
      <c r="E5" s="73"/>
      <c r="F5" s="244"/>
      <c r="G5" s="77"/>
      <c r="H5" s="77"/>
      <c r="I5" s="245"/>
      <c r="J5" s="245"/>
      <c r="K5" s="246"/>
      <c r="L5" s="246"/>
      <c r="M5" s="246"/>
      <c r="N5" s="78"/>
      <c r="O5" s="78"/>
      <c r="P5" s="77"/>
      <c r="AF5" s="76"/>
      <c r="AG5" s="76"/>
      <c r="AH5" s="76"/>
      <c r="AI5" s="76"/>
      <c r="AJ5" s="76"/>
    </row>
    <row r="6" spans="1:38" s="75" customFormat="1" ht="14.4" thickBot="1" x14ac:dyDescent="0.3">
      <c r="D6" s="73"/>
      <c r="E6" s="73"/>
      <c r="F6" s="133"/>
      <c r="AF6" s="76"/>
      <c r="AG6" s="76"/>
      <c r="AH6" s="76"/>
      <c r="AI6" s="76"/>
      <c r="AJ6" s="76"/>
    </row>
    <row r="7" spans="1:38" s="75" customFormat="1" ht="13.8" thickBot="1" x14ac:dyDescent="0.3">
      <c r="A7" s="471" t="s">
        <v>22</v>
      </c>
      <c r="B7" s="472"/>
      <c r="C7" s="472"/>
      <c r="D7" s="472"/>
      <c r="E7" s="472"/>
      <c r="F7" s="472"/>
      <c r="G7" s="473"/>
      <c r="I7" s="471" t="s">
        <v>23</v>
      </c>
      <c r="J7" s="472"/>
      <c r="K7" s="472"/>
      <c r="L7" s="472"/>
      <c r="M7" s="472"/>
      <c r="N7" s="472"/>
      <c r="O7" s="473"/>
      <c r="R7" s="80"/>
      <c r="S7" s="81"/>
      <c r="T7" s="424" t="s">
        <v>87</v>
      </c>
      <c r="U7" s="424"/>
      <c r="V7" s="424"/>
      <c r="W7" s="424"/>
      <c r="X7" s="425"/>
      <c r="AF7" s="76"/>
      <c r="AG7" s="76"/>
      <c r="AH7" s="76"/>
      <c r="AI7" s="76"/>
      <c r="AJ7" s="76"/>
    </row>
    <row r="8" spans="1:38" x14ac:dyDescent="0.3">
      <c r="A8" s="85"/>
      <c r="B8" s="86"/>
      <c r="C8" s="424" t="s">
        <v>87</v>
      </c>
      <c r="D8" s="424"/>
      <c r="E8" s="424"/>
      <c r="F8" s="424"/>
      <c r="G8" s="425"/>
      <c r="H8" s="84"/>
      <c r="I8" s="85"/>
      <c r="J8" s="86"/>
      <c r="K8" s="424" t="s">
        <v>87</v>
      </c>
      <c r="L8" s="424"/>
      <c r="M8" s="424"/>
      <c r="N8" s="424"/>
      <c r="O8" s="425"/>
      <c r="P8" s="84"/>
      <c r="R8" s="88"/>
      <c r="T8" s="89">
        <v>0.2</v>
      </c>
      <c r="U8" s="89">
        <v>0.4</v>
      </c>
      <c r="V8" s="89">
        <v>0.6</v>
      </c>
      <c r="W8" s="89">
        <v>0.8</v>
      </c>
      <c r="X8" s="90">
        <v>1</v>
      </c>
      <c r="Y8" s="91"/>
      <c r="Z8" s="91"/>
      <c r="AA8" s="91"/>
      <c r="AB8" s="91"/>
      <c r="AC8" s="91"/>
      <c r="AD8" s="91"/>
      <c r="AE8" s="91"/>
    </row>
    <row r="9" spans="1:38" x14ac:dyDescent="0.25">
      <c r="A9" s="88"/>
      <c r="B9" s="97"/>
      <c r="C9" s="98" t="s">
        <v>65</v>
      </c>
      <c r="D9" s="98" t="s">
        <v>7</v>
      </c>
      <c r="E9" s="98" t="s">
        <v>5</v>
      </c>
      <c r="F9" s="98" t="s">
        <v>6</v>
      </c>
      <c r="G9" s="99" t="s">
        <v>73</v>
      </c>
      <c r="H9" s="84"/>
      <c r="I9" s="88"/>
      <c r="J9" s="97"/>
      <c r="K9" s="98" t="s">
        <v>65</v>
      </c>
      <c r="L9" s="98" t="s">
        <v>7</v>
      </c>
      <c r="M9" s="98" t="s">
        <v>5</v>
      </c>
      <c r="N9" s="98" t="s">
        <v>6</v>
      </c>
      <c r="O9" s="99" t="s">
        <v>73</v>
      </c>
      <c r="P9" s="84"/>
      <c r="R9" s="88"/>
      <c r="S9" s="100"/>
      <c r="T9" s="101" t="s">
        <v>65</v>
      </c>
      <c r="U9" s="101" t="s">
        <v>7</v>
      </c>
      <c r="V9" s="101" t="s">
        <v>5</v>
      </c>
      <c r="W9" s="101" t="s">
        <v>6</v>
      </c>
      <c r="X9" s="102" t="s">
        <v>73</v>
      </c>
      <c r="AA9" s="91"/>
      <c r="AB9" s="91"/>
      <c r="AC9" s="103"/>
      <c r="AD9" s="103"/>
      <c r="AE9" s="103"/>
      <c r="AF9" s="103"/>
      <c r="AG9" s="103"/>
      <c r="AH9" s="103"/>
      <c r="AI9" s="103"/>
      <c r="AJ9" s="103"/>
      <c r="AK9" s="103"/>
      <c r="AL9" s="103"/>
    </row>
    <row r="10" spans="1:38" ht="55.5" customHeight="1" x14ac:dyDescent="0.25">
      <c r="A10" s="430" t="s">
        <v>54</v>
      </c>
      <c r="B10" s="98" t="s">
        <v>62</v>
      </c>
      <c r="C10" s="108" t="str">
        <f>+'4 MAPA CALOR INHERENTE'!I9</f>
        <v xml:space="preserve">  R3 R4 R5 R6 R7   R10          </v>
      </c>
      <c r="D10" s="108" t="str">
        <f>+'4 MAPA CALOR INHERENTE'!J9</f>
        <v xml:space="preserve">R1 R2      R8 R9   R12 R13 R14      </v>
      </c>
      <c r="E10" s="108" t="str">
        <f>+'4 MAPA CALOR INHERENTE'!K9</f>
        <v xml:space="preserve">                   </v>
      </c>
      <c r="F10" s="108" t="str">
        <f>+'4 MAPA CALOR INHERENTE'!L9</f>
        <v xml:space="preserve">          R11    R15     </v>
      </c>
      <c r="G10" s="109" t="str">
        <f>+'4 MAPA CALOR INHERENTE'!M9</f>
        <v xml:space="preserve">                   </v>
      </c>
      <c r="H10" s="107"/>
      <c r="I10" s="430" t="s">
        <v>54</v>
      </c>
      <c r="J10" s="98" t="s">
        <v>62</v>
      </c>
      <c r="K10" s="108" t="str">
        <f>+'6 MAPA CALOR RESIDUAL'!K9</f>
        <v xml:space="preserve">  R3 R4 R5 R6 R7   R10          </v>
      </c>
      <c r="L10" s="108" t="str">
        <f>+'6 MAPA CALOR RESIDUAL'!L9</f>
        <v xml:space="preserve">R1 R2      R8 R9   R12 R13 R14      </v>
      </c>
      <c r="M10" s="108" t="str">
        <f>+'6 MAPA CALOR RESIDUAL'!M9</f>
        <v xml:space="preserve">                   </v>
      </c>
      <c r="N10" s="108" t="str">
        <f>+'6 MAPA CALOR RESIDUAL'!N9</f>
        <v xml:space="preserve">          R11    R15     </v>
      </c>
      <c r="O10" s="109" t="str">
        <f>+'6 MAPA CALOR RESIDUAL'!O9</f>
        <v xml:space="preserve">                   </v>
      </c>
      <c r="P10" s="107"/>
      <c r="Q10" s="470" t="s">
        <v>54</v>
      </c>
      <c r="R10" s="110">
        <v>1</v>
      </c>
      <c r="S10" s="101" t="s">
        <v>62</v>
      </c>
      <c r="T10" s="108" t="s">
        <v>85</v>
      </c>
      <c r="U10" s="108" t="s">
        <v>85</v>
      </c>
      <c r="V10" s="108" t="s">
        <v>85</v>
      </c>
      <c r="W10" s="108" t="s">
        <v>85</v>
      </c>
      <c r="X10" s="109" t="s">
        <v>84</v>
      </c>
      <c r="AA10" s="91"/>
      <c r="AB10" s="91"/>
      <c r="AC10" s="103"/>
      <c r="AD10" s="103"/>
      <c r="AE10" s="103"/>
      <c r="AF10" s="111"/>
      <c r="AG10" s="111"/>
      <c r="AH10" s="111"/>
      <c r="AI10" s="111"/>
      <c r="AJ10" s="111"/>
      <c r="AK10" s="103"/>
      <c r="AL10" s="103"/>
    </row>
    <row r="11" spans="1:38" ht="55.5" customHeight="1" x14ac:dyDescent="0.25">
      <c r="A11" s="430"/>
      <c r="B11" s="98" t="s">
        <v>61</v>
      </c>
      <c r="C11" s="112" t="str">
        <f>+'4 MAPA CALOR INHERENTE'!I10</f>
        <v xml:space="preserve">                   </v>
      </c>
      <c r="D11" s="112" t="str">
        <f>+'4 MAPA CALOR INHERENTE'!J10</f>
        <v xml:space="preserve">                   </v>
      </c>
      <c r="E11" s="108" t="str">
        <f>+'4 MAPA CALOR INHERENTE'!K10</f>
        <v xml:space="preserve">                   </v>
      </c>
      <c r="F11" s="108" t="str">
        <f>+'4 MAPA CALOR INHERENTE'!L10</f>
        <v xml:space="preserve">                   </v>
      </c>
      <c r="G11" s="109" t="str">
        <f>+'4 MAPA CALOR INHERENTE'!M10</f>
        <v xml:space="preserve">                   </v>
      </c>
      <c r="H11" s="107"/>
      <c r="I11" s="430"/>
      <c r="J11" s="98" t="s">
        <v>61</v>
      </c>
      <c r="K11" s="112" t="str">
        <f>+'6 MAPA CALOR RESIDUAL'!K10</f>
        <v xml:space="preserve">                   </v>
      </c>
      <c r="L11" s="112" t="str">
        <f>+'6 MAPA CALOR RESIDUAL'!L10</f>
        <v xml:space="preserve">                   </v>
      </c>
      <c r="M11" s="108" t="str">
        <f>+'6 MAPA CALOR RESIDUAL'!M10</f>
        <v xml:space="preserve">                   </v>
      </c>
      <c r="N11" s="108" t="str">
        <f>+'6 MAPA CALOR RESIDUAL'!N10</f>
        <v xml:space="preserve">                   </v>
      </c>
      <c r="O11" s="109" t="str">
        <f>+'6 MAPA CALOR RESIDUAL'!O10</f>
        <v xml:space="preserve">                   </v>
      </c>
      <c r="P11" s="107"/>
      <c r="Q11" s="470"/>
      <c r="R11" s="110">
        <v>0.8</v>
      </c>
      <c r="S11" s="101" t="s">
        <v>61</v>
      </c>
      <c r="T11" s="112" t="s">
        <v>5</v>
      </c>
      <c r="U11" s="112" t="s">
        <v>5</v>
      </c>
      <c r="V11" s="108" t="s">
        <v>85</v>
      </c>
      <c r="W11" s="108" t="s">
        <v>85</v>
      </c>
      <c r="X11" s="109" t="s">
        <v>84</v>
      </c>
      <c r="AA11" s="91"/>
      <c r="AB11" s="91"/>
      <c r="AC11" s="103"/>
      <c r="AD11" s="113"/>
      <c r="AE11" s="114"/>
      <c r="AF11" s="111"/>
      <c r="AG11" s="111"/>
      <c r="AH11" s="111"/>
      <c r="AI11" s="111"/>
      <c r="AJ11" s="111"/>
      <c r="AK11" s="103"/>
      <c r="AL11" s="103"/>
    </row>
    <row r="12" spans="1:38" ht="55.5" customHeight="1" x14ac:dyDescent="0.25">
      <c r="A12" s="430"/>
      <c r="B12" s="98" t="s">
        <v>59</v>
      </c>
      <c r="C12" s="112" t="str">
        <f>+'4 MAPA CALOR INHERENTE'!I11</f>
        <v xml:space="preserve">                   </v>
      </c>
      <c r="D12" s="112" t="str">
        <f>+'4 MAPA CALOR INHERENTE'!J11</f>
        <v xml:space="preserve">                   </v>
      </c>
      <c r="E12" s="112" t="str">
        <f>+'4 MAPA CALOR INHERENTE'!K11</f>
        <v xml:space="preserve">                   </v>
      </c>
      <c r="F12" s="108" t="str">
        <f>+'4 MAPA CALOR INHERENTE'!L11</f>
        <v xml:space="preserve">                   </v>
      </c>
      <c r="G12" s="109" t="str">
        <f>+'4 MAPA CALOR INHERENTE'!M11</f>
        <v xml:space="preserve">                   </v>
      </c>
      <c r="H12" s="107"/>
      <c r="I12" s="430"/>
      <c r="J12" s="98" t="s">
        <v>59</v>
      </c>
      <c r="K12" s="112" t="str">
        <f>+'6 MAPA CALOR RESIDUAL'!K11</f>
        <v xml:space="preserve">                   </v>
      </c>
      <c r="L12" s="112" t="str">
        <f>+'6 MAPA CALOR RESIDUAL'!L11</f>
        <v xml:space="preserve">                   </v>
      </c>
      <c r="M12" s="112" t="str">
        <f>+'6 MAPA CALOR RESIDUAL'!M11</f>
        <v xml:space="preserve">                   </v>
      </c>
      <c r="N12" s="108" t="str">
        <f>+'6 MAPA CALOR RESIDUAL'!N11</f>
        <v xml:space="preserve">                   </v>
      </c>
      <c r="O12" s="109" t="str">
        <f>+'6 MAPA CALOR RESIDUAL'!O11</f>
        <v xml:space="preserve">                   </v>
      </c>
      <c r="P12" s="107"/>
      <c r="Q12" s="470"/>
      <c r="R12" s="110">
        <v>0.6</v>
      </c>
      <c r="S12" s="101" t="s">
        <v>59</v>
      </c>
      <c r="T12" s="112" t="s">
        <v>5</v>
      </c>
      <c r="U12" s="112" t="s">
        <v>5</v>
      </c>
      <c r="V12" s="112" t="s">
        <v>5</v>
      </c>
      <c r="W12" s="108" t="s">
        <v>85</v>
      </c>
      <c r="X12" s="109" t="s">
        <v>84</v>
      </c>
      <c r="AA12" s="91"/>
      <c r="AB12" s="91"/>
      <c r="AC12" s="103"/>
      <c r="AD12" s="113"/>
      <c r="AE12" s="114"/>
      <c r="AF12" s="111"/>
      <c r="AG12" s="111"/>
      <c r="AH12" s="111"/>
      <c r="AI12" s="111"/>
      <c r="AJ12" s="115"/>
      <c r="AK12" s="103"/>
      <c r="AL12" s="103"/>
    </row>
    <row r="13" spans="1:38" ht="55.5" customHeight="1" x14ac:dyDescent="0.25">
      <c r="A13" s="430"/>
      <c r="B13" s="98" t="s">
        <v>57</v>
      </c>
      <c r="C13" s="116" t="str">
        <f>+'4 MAPA CALOR INHERENTE'!I12</f>
        <v xml:space="preserve">                   </v>
      </c>
      <c r="D13" s="112" t="str">
        <f>+'4 MAPA CALOR INHERENTE'!J12</f>
        <v xml:space="preserve">                   </v>
      </c>
      <c r="E13" s="112" t="str">
        <f>+'4 MAPA CALOR INHERENTE'!K12</f>
        <v xml:space="preserve">                   </v>
      </c>
      <c r="F13" s="108" t="str">
        <f>+'4 MAPA CALOR INHERENTE'!L12</f>
        <v xml:space="preserve">                   </v>
      </c>
      <c r="G13" s="109" t="str">
        <f>+'4 MAPA CALOR INHERENTE'!M12</f>
        <v xml:space="preserve">                   </v>
      </c>
      <c r="H13" s="107"/>
      <c r="I13" s="430"/>
      <c r="J13" s="98" t="s">
        <v>57</v>
      </c>
      <c r="K13" s="116" t="str">
        <f>+'6 MAPA CALOR RESIDUAL'!K12</f>
        <v xml:space="preserve">                   </v>
      </c>
      <c r="L13" s="112" t="str">
        <f>+'6 MAPA CALOR RESIDUAL'!L12</f>
        <v xml:space="preserve">                   </v>
      </c>
      <c r="M13" s="112" t="str">
        <f>+'6 MAPA CALOR RESIDUAL'!M12</f>
        <v xml:space="preserve">                   </v>
      </c>
      <c r="N13" s="108" t="str">
        <f>+'6 MAPA CALOR RESIDUAL'!N12</f>
        <v xml:space="preserve">                   </v>
      </c>
      <c r="O13" s="109" t="str">
        <f>+'6 MAPA CALOR RESIDUAL'!O12</f>
        <v xml:space="preserve">                   </v>
      </c>
      <c r="P13" s="107"/>
      <c r="Q13" s="470"/>
      <c r="R13" s="110">
        <v>0.4</v>
      </c>
      <c r="S13" s="101" t="s">
        <v>57</v>
      </c>
      <c r="T13" s="116" t="s">
        <v>86</v>
      </c>
      <c r="U13" s="112" t="s">
        <v>5</v>
      </c>
      <c r="V13" s="112" t="s">
        <v>5</v>
      </c>
      <c r="W13" s="108" t="s">
        <v>85</v>
      </c>
      <c r="X13" s="109" t="s">
        <v>84</v>
      </c>
      <c r="AA13" s="91"/>
      <c r="AB13" s="91"/>
      <c r="AC13" s="103"/>
      <c r="AD13" s="113"/>
      <c r="AE13" s="114"/>
      <c r="AF13" s="111"/>
      <c r="AG13" s="111"/>
      <c r="AH13" s="111"/>
      <c r="AI13" s="115"/>
      <c r="AJ13" s="111"/>
      <c r="AK13" s="103"/>
      <c r="AL13" s="103"/>
    </row>
    <row r="14" spans="1:38" ht="55.5" customHeight="1" thickBot="1" x14ac:dyDescent="0.3">
      <c r="A14" s="431"/>
      <c r="B14" s="117" t="s">
        <v>55</v>
      </c>
      <c r="C14" s="118" t="str">
        <f>+'4 MAPA CALOR INHERENTE'!I13</f>
        <v xml:space="preserve">                   </v>
      </c>
      <c r="D14" s="118" t="str">
        <f>+'4 MAPA CALOR INHERENTE'!J13</f>
        <v xml:space="preserve">                   </v>
      </c>
      <c r="E14" s="119" t="str">
        <f>+'4 MAPA CALOR INHERENTE'!K13</f>
        <v xml:space="preserve">                   </v>
      </c>
      <c r="F14" s="120" t="str">
        <f>+'4 MAPA CALOR INHERENTE'!L13</f>
        <v xml:space="preserve">                   </v>
      </c>
      <c r="G14" s="121" t="str">
        <f>+'4 MAPA CALOR INHERENTE'!M13</f>
        <v xml:space="preserve">                   </v>
      </c>
      <c r="H14" s="107"/>
      <c r="I14" s="431"/>
      <c r="J14" s="117" t="s">
        <v>55</v>
      </c>
      <c r="K14" s="118" t="str">
        <f>+'6 MAPA CALOR RESIDUAL'!K13</f>
        <v xml:space="preserve">                   </v>
      </c>
      <c r="L14" s="118" t="str">
        <f>+'6 MAPA CALOR RESIDUAL'!L13</f>
        <v xml:space="preserve">                   </v>
      </c>
      <c r="M14" s="119" t="str">
        <f>+'6 MAPA CALOR RESIDUAL'!M13</f>
        <v xml:space="preserve">                   </v>
      </c>
      <c r="N14" s="120" t="str">
        <f>+'6 MAPA CALOR RESIDUAL'!N13</f>
        <v xml:space="preserve">                   </v>
      </c>
      <c r="O14" s="121" t="str">
        <f>+'6 MAPA CALOR RESIDUAL'!O13</f>
        <v xml:space="preserve">                   </v>
      </c>
      <c r="P14" s="107"/>
      <c r="Q14" s="470"/>
      <c r="R14" s="122">
        <v>0.2</v>
      </c>
      <c r="S14" s="123" t="s">
        <v>55</v>
      </c>
      <c r="T14" s="118" t="s">
        <v>86</v>
      </c>
      <c r="U14" s="118" t="s">
        <v>86</v>
      </c>
      <c r="V14" s="119" t="s">
        <v>5</v>
      </c>
      <c r="W14" s="120" t="s">
        <v>85</v>
      </c>
      <c r="X14" s="121" t="s">
        <v>84</v>
      </c>
      <c r="AA14" s="91"/>
      <c r="AB14" s="91"/>
      <c r="AC14" s="103"/>
      <c r="AD14" s="113"/>
      <c r="AE14" s="114"/>
      <c r="AF14" s="111"/>
      <c r="AG14" s="111"/>
      <c r="AH14" s="111"/>
      <c r="AI14" s="124"/>
      <c r="AJ14" s="111"/>
      <c r="AK14" s="103"/>
      <c r="AL14" s="103"/>
    </row>
    <row r="15" spans="1:38" x14ac:dyDescent="0.25">
      <c r="A15" s="92"/>
      <c r="B15" s="107"/>
      <c r="C15" s="210"/>
      <c r="D15" s="211"/>
      <c r="E15" s="212"/>
      <c r="F15" s="212"/>
      <c r="G15" s="107"/>
      <c r="H15" s="107"/>
      <c r="I15" s="107"/>
      <c r="J15" s="107"/>
      <c r="K15" s="107"/>
      <c r="L15" s="107"/>
      <c r="M15" s="107"/>
      <c r="N15" s="107"/>
      <c r="O15" s="107"/>
      <c r="P15" s="107"/>
      <c r="AA15" s="91"/>
      <c r="AB15" s="91"/>
      <c r="AC15" s="103"/>
      <c r="AD15" s="113"/>
      <c r="AE15" s="114"/>
      <c r="AF15" s="111"/>
      <c r="AG15" s="111"/>
      <c r="AH15" s="111"/>
      <c r="AI15" s="111"/>
      <c r="AJ15" s="111"/>
      <c r="AK15" s="103"/>
      <c r="AL15" s="103"/>
    </row>
    <row r="16" spans="1:38" ht="26.4" x14ac:dyDescent="0.25">
      <c r="A16" s="92"/>
      <c r="B16" s="107"/>
      <c r="C16" s="210"/>
      <c r="D16" s="211"/>
      <c r="E16" s="212"/>
      <c r="F16" s="212"/>
      <c r="G16" s="107"/>
      <c r="H16" s="107"/>
      <c r="I16" s="107"/>
      <c r="J16" s="107"/>
      <c r="K16" s="107"/>
      <c r="L16" s="107"/>
      <c r="M16" s="107"/>
      <c r="N16" s="107"/>
      <c r="O16" s="107"/>
      <c r="P16" s="107"/>
      <c r="T16" s="95" t="s">
        <v>88</v>
      </c>
      <c r="V16" s="91"/>
      <c r="W16" s="91"/>
      <c r="X16" s="91"/>
      <c r="Y16" s="91"/>
      <c r="Z16" s="91"/>
      <c r="AA16" s="91"/>
      <c r="AB16" s="91"/>
      <c r="AC16" s="103"/>
      <c r="AD16" s="113"/>
      <c r="AE16" s="103"/>
      <c r="AF16" s="114"/>
      <c r="AG16" s="114"/>
      <c r="AH16" s="114"/>
      <c r="AI16" s="114"/>
      <c r="AJ16" s="114"/>
      <c r="AK16" s="103"/>
      <c r="AL16" s="103"/>
    </row>
    <row r="17" spans="1:38" x14ac:dyDescent="0.25">
      <c r="A17" s="92"/>
      <c r="B17" s="107"/>
      <c r="C17" s="210"/>
      <c r="D17" s="211"/>
      <c r="E17" s="212"/>
      <c r="F17" s="212"/>
      <c r="G17" s="107"/>
      <c r="H17" s="107"/>
      <c r="I17" s="107"/>
      <c r="J17" s="107"/>
      <c r="K17" s="107"/>
      <c r="L17" s="107"/>
      <c r="M17" s="107"/>
      <c r="N17" s="107"/>
      <c r="O17" s="107"/>
      <c r="P17" s="107"/>
      <c r="T17" s="125" t="s">
        <v>84</v>
      </c>
      <c r="V17" s="91"/>
      <c r="W17" s="91"/>
      <c r="X17" s="91"/>
      <c r="Y17" s="91"/>
      <c r="Z17" s="91"/>
      <c r="AA17" s="91"/>
      <c r="AB17" s="91"/>
      <c r="AC17" s="103"/>
      <c r="AD17" s="103"/>
      <c r="AE17" s="103"/>
      <c r="AF17" s="111"/>
      <c r="AG17" s="111"/>
      <c r="AH17" s="111"/>
      <c r="AI17" s="111"/>
      <c r="AJ17" s="111"/>
      <c r="AK17" s="103"/>
      <c r="AL17" s="103"/>
    </row>
    <row r="18" spans="1:38" x14ac:dyDescent="0.25">
      <c r="A18" s="92"/>
      <c r="B18" s="107"/>
      <c r="C18" s="210"/>
      <c r="D18" s="211"/>
      <c r="E18" s="212"/>
      <c r="F18" s="212"/>
      <c r="G18" s="107"/>
      <c r="H18" s="107"/>
      <c r="I18" s="107"/>
      <c r="J18" s="107"/>
      <c r="K18" s="107"/>
      <c r="L18" s="107"/>
      <c r="M18" s="107"/>
      <c r="N18" s="107"/>
      <c r="O18" s="107"/>
      <c r="P18" s="107"/>
      <c r="T18" s="108" t="s">
        <v>85</v>
      </c>
      <c r="U18" s="91"/>
      <c r="V18" s="91"/>
      <c r="W18" s="91"/>
      <c r="X18" s="91"/>
      <c r="Y18" s="91"/>
      <c r="Z18" s="91"/>
      <c r="AA18" s="91"/>
      <c r="AB18" s="91"/>
      <c r="AC18" s="103"/>
      <c r="AD18" s="103"/>
      <c r="AE18" s="103"/>
      <c r="AF18" s="111"/>
      <c r="AG18" s="111"/>
      <c r="AH18" s="111"/>
      <c r="AI18" s="111"/>
      <c r="AJ18" s="111"/>
      <c r="AK18" s="103"/>
      <c r="AL18" s="103"/>
    </row>
    <row r="19" spans="1:38" x14ac:dyDescent="0.25">
      <c r="A19" s="92"/>
      <c r="B19" s="107"/>
      <c r="C19" s="210"/>
      <c r="D19" s="211"/>
      <c r="E19" s="212"/>
      <c r="F19" s="212"/>
      <c r="G19" s="107"/>
      <c r="H19" s="107"/>
      <c r="I19" s="107"/>
      <c r="J19" s="107"/>
      <c r="K19" s="107"/>
      <c r="L19" s="107"/>
      <c r="M19" s="107"/>
      <c r="N19" s="107"/>
      <c r="O19" s="107"/>
      <c r="P19" s="107"/>
      <c r="S19" s="126"/>
      <c r="T19" s="112" t="s">
        <v>5</v>
      </c>
      <c r="U19" s="126"/>
      <c r="V19" s="126"/>
      <c r="W19" s="126"/>
      <c r="X19" s="126"/>
      <c r="Y19" s="126"/>
      <c r="Z19" s="126"/>
      <c r="AA19" s="126"/>
      <c r="AB19" s="126"/>
      <c r="AC19" s="103"/>
      <c r="AD19" s="103"/>
      <c r="AE19" s="127"/>
      <c r="AF19" s="127"/>
      <c r="AG19" s="127"/>
      <c r="AH19" s="127"/>
      <c r="AI19" s="127"/>
      <c r="AJ19" s="127"/>
      <c r="AK19" s="103"/>
      <c r="AL19" s="103"/>
    </row>
    <row r="20" spans="1:38" x14ac:dyDescent="0.25">
      <c r="A20" s="92"/>
      <c r="B20" s="107"/>
      <c r="C20" s="210"/>
      <c r="D20" s="211"/>
      <c r="E20" s="212"/>
      <c r="F20" s="212"/>
      <c r="G20" s="107"/>
      <c r="H20" s="107"/>
      <c r="I20" s="107"/>
      <c r="J20" s="107"/>
      <c r="K20" s="107"/>
      <c r="L20" s="107"/>
      <c r="M20" s="107"/>
      <c r="N20" s="107"/>
      <c r="O20" s="107"/>
      <c r="P20" s="107"/>
      <c r="S20" s="126"/>
      <c r="T20" s="116" t="s">
        <v>86</v>
      </c>
      <c r="AA20" s="126"/>
      <c r="AB20" s="126"/>
      <c r="AC20" s="103"/>
      <c r="AD20" s="103"/>
      <c r="AE20" s="103"/>
      <c r="AF20" s="111"/>
      <c r="AG20" s="111"/>
      <c r="AH20" s="111"/>
      <c r="AI20" s="111"/>
      <c r="AJ20" s="111"/>
      <c r="AK20" s="103"/>
      <c r="AL20" s="103"/>
    </row>
    <row r="21" spans="1:38" x14ac:dyDescent="0.25">
      <c r="A21" s="92"/>
      <c r="B21" s="107"/>
      <c r="C21" s="210"/>
      <c r="D21" s="211"/>
      <c r="E21" s="212"/>
      <c r="F21" s="212"/>
      <c r="G21" s="107"/>
      <c r="H21" s="107"/>
      <c r="I21" s="107"/>
      <c r="J21" s="107"/>
      <c r="K21" s="107"/>
      <c r="L21" s="107"/>
      <c r="M21" s="107"/>
      <c r="N21" s="107"/>
      <c r="O21" s="107"/>
      <c r="P21" s="107"/>
      <c r="Q21" s="128"/>
      <c r="R21" s="128"/>
      <c r="S21" s="126"/>
      <c r="AA21" s="126"/>
      <c r="AB21" s="126"/>
      <c r="AC21" s="103"/>
      <c r="AD21" s="103"/>
      <c r="AE21" s="103"/>
      <c r="AF21" s="111"/>
      <c r="AG21" s="111"/>
      <c r="AH21" s="111"/>
      <c r="AI21" s="111"/>
      <c r="AJ21" s="111"/>
      <c r="AK21" s="103"/>
      <c r="AL21" s="103"/>
    </row>
    <row r="22" spans="1:38" x14ac:dyDescent="0.25">
      <c r="A22" s="92"/>
      <c r="B22" s="107"/>
      <c r="C22" s="210"/>
      <c r="D22" s="211"/>
      <c r="E22" s="212"/>
      <c r="F22" s="212"/>
      <c r="G22" s="107"/>
      <c r="H22" s="107"/>
      <c r="I22" s="107"/>
      <c r="J22" s="107"/>
      <c r="K22" s="107"/>
      <c r="L22" s="107"/>
      <c r="M22" s="107"/>
      <c r="N22" s="107"/>
      <c r="O22" s="107"/>
      <c r="P22" s="107"/>
      <c r="Q22" s="128"/>
      <c r="R22" s="128"/>
      <c r="S22" s="129"/>
      <c r="AA22" s="126"/>
      <c r="AB22" s="126"/>
      <c r="AC22" s="103"/>
      <c r="AD22" s="124"/>
      <c r="AE22" s="124"/>
      <c r="AF22" s="124"/>
      <c r="AG22" s="124"/>
      <c r="AH22" s="124"/>
      <c r="AI22" s="124"/>
      <c r="AJ22" s="111"/>
      <c r="AK22" s="103"/>
      <c r="AL22" s="103"/>
    </row>
    <row r="23" spans="1:38" x14ac:dyDescent="0.25">
      <c r="A23" s="92"/>
      <c r="B23" s="107"/>
      <c r="C23" s="210"/>
      <c r="D23" s="211"/>
      <c r="E23" s="212"/>
      <c r="F23" s="212"/>
      <c r="G23" s="107"/>
      <c r="H23" s="107"/>
      <c r="I23" s="107"/>
      <c r="J23" s="107"/>
      <c r="K23" s="107"/>
      <c r="L23" s="107"/>
      <c r="M23" s="107"/>
      <c r="N23" s="107"/>
      <c r="O23" s="107"/>
      <c r="P23" s="107"/>
      <c r="Q23" s="128"/>
      <c r="R23" s="128"/>
      <c r="AC23" s="103"/>
      <c r="AD23" s="130"/>
      <c r="AE23" s="130"/>
      <c r="AF23" s="130"/>
      <c r="AG23" s="130"/>
      <c r="AH23" s="130"/>
      <c r="AI23" s="130"/>
      <c r="AJ23" s="111"/>
      <c r="AK23" s="103"/>
      <c r="AL23" s="103"/>
    </row>
    <row r="24" spans="1:38" x14ac:dyDescent="0.25">
      <c r="A24" s="92"/>
      <c r="B24" s="107"/>
      <c r="C24" s="210"/>
      <c r="D24" s="211"/>
      <c r="E24" s="212"/>
      <c r="F24" s="212"/>
      <c r="G24" s="107"/>
      <c r="H24" s="107"/>
      <c r="I24" s="107"/>
      <c r="J24" s="107"/>
      <c r="K24" s="107"/>
      <c r="L24" s="107"/>
      <c r="M24" s="107"/>
      <c r="N24" s="107"/>
      <c r="O24" s="107"/>
      <c r="P24" s="107"/>
      <c r="Q24" s="128"/>
      <c r="R24" s="128"/>
      <c r="AC24" s="103"/>
      <c r="AD24" s="124"/>
      <c r="AE24" s="124"/>
      <c r="AF24" s="124"/>
      <c r="AG24" s="124"/>
      <c r="AH24" s="124"/>
      <c r="AI24" s="124"/>
      <c r="AJ24" s="111"/>
      <c r="AK24" s="103"/>
      <c r="AL24" s="103"/>
    </row>
    <row r="25" spans="1:38" x14ac:dyDescent="0.25">
      <c r="A25" s="92"/>
      <c r="B25" s="107"/>
      <c r="C25" s="210"/>
      <c r="D25" s="211"/>
      <c r="E25" s="212"/>
      <c r="F25" s="212"/>
      <c r="G25" s="107"/>
      <c r="H25" s="107"/>
      <c r="I25" s="107"/>
      <c r="J25" s="107"/>
      <c r="K25" s="107"/>
      <c r="L25" s="107"/>
      <c r="M25" s="107"/>
      <c r="N25" s="107"/>
      <c r="O25" s="107"/>
      <c r="P25" s="107"/>
      <c r="AC25" s="103"/>
      <c r="AD25" s="124"/>
      <c r="AE25" s="124"/>
      <c r="AF25" s="124"/>
      <c r="AG25" s="124"/>
      <c r="AH25" s="124"/>
      <c r="AI25" s="124"/>
      <c r="AJ25" s="111"/>
      <c r="AK25" s="103"/>
      <c r="AL25" s="103"/>
    </row>
    <row r="26" spans="1:38" x14ac:dyDescent="0.3">
      <c r="A26" s="92"/>
      <c r="B26" s="107"/>
      <c r="C26" s="210"/>
      <c r="D26" s="211"/>
      <c r="E26" s="212"/>
      <c r="F26" s="212"/>
      <c r="G26" s="107"/>
      <c r="H26" s="107"/>
      <c r="I26" s="107"/>
      <c r="J26" s="107"/>
      <c r="K26" s="107"/>
      <c r="L26" s="107"/>
      <c r="M26" s="107"/>
      <c r="N26" s="107"/>
      <c r="O26" s="107"/>
      <c r="P26" s="107"/>
    </row>
    <row r="27" spans="1:38" x14ac:dyDescent="0.3">
      <c r="A27" s="92"/>
      <c r="B27" s="107"/>
      <c r="C27" s="210"/>
      <c r="D27" s="211"/>
      <c r="E27" s="212"/>
      <c r="F27" s="212"/>
      <c r="G27" s="107"/>
      <c r="H27" s="107"/>
      <c r="I27" s="107"/>
      <c r="J27" s="107"/>
      <c r="K27" s="107"/>
      <c r="L27" s="107"/>
      <c r="M27" s="107"/>
      <c r="N27" s="107"/>
      <c r="O27" s="107"/>
      <c r="P27" s="107"/>
    </row>
    <row r="28" spans="1:38" x14ac:dyDescent="0.3">
      <c r="A28" s="92"/>
      <c r="B28" s="107"/>
      <c r="C28" s="210"/>
      <c r="D28" s="211"/>
      <c r="E28" s="212"/>
      <c r="F28" s="212"/>
      <c r="G28" s="107"/>
      <c r="H28" s="107"/>
      <c r="I28" s="107"/>
      <c r="J28" s="107"/>
      <c r="K28" s="107"/>
      <c r="L28" s="107"/>
      <c r="M28" s="107"/>
      <c r="N28" s="107"/>
      <c r="O28" s="107"/>
      <c r="P28" s="107"/>
    </row>
    <row r="29" spans="1:38" x14ac:dyDescent="0.3">
      <c r="A29" s="92"/>
      <c r="B29" s="107"/>
      <c r="C29" s="210"/>
      <c r="D29" s="211"/>
      <c r="E29" s="212"/>
      <c r="F29" s="212"/>
      <c r="G29" s="107"/>
      <c r="H29" s="107"/>
      <c r="I29" s="107"/>
      <c r="J29" s="107"/>
      <c r="K29" s="107"/>
      <c r="L29" s="107"/>
      <c r="M29" s="107"/>
      <c r="N29" s="107"/>
      <c r="O29" s="107"/>
      <c r="P29" s="107"/>
    </row>
    <row r="30" spans="1:38" ht="14.4" customHeight="1" x14ac:dyDescent="0.3">
      <c r="B30" s="87"/>
      <c r="D30" s="87"/>
      <c r="G30" s="87"/>
      <c r="H30" s="87"/>
      <c r="I30" s="87"/>
      <c r="J30" s="87"/>
      <c r="K30" s="87"/>
      <c r="L30" s="87"/>
      <c r="M30" s="87"/>
      <c r="N30" s="87"/>
      <c r="O30" s="87"/>
      <c r="P30" s="87"/>
      <c r="AA30" s="92"/>
      <c r="AB30" s="92"/>
      <c r="AC30" s="92"/>
      <c r="AD30" s="92"/>
      <c r="AE30" s="92"/>
      <c r="AF30" s="87"/>
      <c r="AG30" s="87"/>
      <c r="AH30" s="87"/>
      <c r="AI30" s="87"/>
      <c r="AJ30" s="87"/>
    </row>
    <row r="31" spans="1:38" ht="39" customHeight="1" x14ac:dyDescent="0.3">
      <c r="B31" s="87"/>
      <c r="D31" s="87"/>
      <c r="G31" s="87"/>
      <c r="H31" s="87"/>
      <c r="I31" s="87"/>
      <c r="J31" s="87"/>
      <c r="K31" s="87"/>
      <c r="L31" s="87"/>
      <c r="M31" s="87"/>
      <c r="N31" s="87"/>
      <c r="O31" s="87"/>
      <c r="P31" s="87"/>
      <c r="AA31" s="92"/>
      <c r="AB31" s="92"/>
      <c r="AC31" s="92"/>
      <c r="AD31" s="92"/>
      <c r="AE31" s="92"/>
      <c r="AF31" s="87"/>
      <c r="AG31" s="87"/>
      <c r="AH31" s="87"/>
      <c r="AI31" s="87"/>
      <c r="AJ31" s="87"/>
    </row>
    <row r="32" spans="1:38" ht="19.5" customHeight="1" x14ac:dyDescent="0.3">
      <c r="B32" s="87"/>
      <c r="D32" s="87"/>
      <c r="G32" s="87"/>
      <c r="H32" s="87"/>
      <c r="I32" s="87"/>
      <c r="J32" s="87"/>
      <c r="K32" s="87"/>
      <c r="L32" s="87"/>
      <c r="M32" s="87"/>
      <c r="N32" s="87"/>
      <c r="O32" s="87"/>
      <c r="P32" s="87"/>
      <c r="AA32" s="92"/>
      <c r="AB32" s="92"/>
      <c r="AC32" s="92"/>
      <c r="AD32" s="92"/>
      <c r="AE32" s="92"/>
      <c r="AF32" s="87"/>
      <c r="AG32" s="87"/>
      <c r="AH32" s="87"/>
      <c r="AI32" s="87"/>
      <c r="AJ32" s="87"/>
    </row>
    <row r="33" spans="3:31" s="87" customFormat="1" ht="19.5" customHeight="1" x14ac:dyDescent="0.3">
      <c r="C33" s="92"/>
      <c r="E33" s="137"/>
      <c r="F33" s="137"/>
      <c r="AA33" s="92"/>
      <c r="AB33" s="92"/>
      <c r="AC33" s="92"/>
      <c r="AD33" s="92"/>
      <c r="AE33" s="92"/>
    </row>
    <row r="34" spans="3:31" s="87" customFormat="1" ht="19.5" customHeight="1" x14ac:dyDescent="0.3">
      <c r="C34" s="92"/>
      <c r="E34" s="137"/>
      <c r="F34" s="137"/>
      <c r="AA34" s="92"/>
      <c r="AB34" s="92"/>
      <c r="AC34" s="92"/>
      <c r="AD34" s="92"/>
      <c r="AE34" s="92"/>
    </row>
    <row r="35" spans="3:31" s="87" customFormat="1" ht="19.5" customHeight="1" x14ac:dyDescent="0.3">
      <c r="C35" s="92"/>
      <c r="E35" s="137"/>
      <c r="F35" s="137"/>
      <c r="AA35" s="92"/>
      <c r="AB35" s="92"/>
      <c r="AC35" s="92"/>
      <c r="AD35" s="92"/>
      <c r="AE35" s="92"/>
    </row>
    <row r="36" spans="3:31" s="87" customFormat="1" ht="19.5" customHeight="1" x14ac:dyDescent="0.3">
      <c r="C36" s="92"/>
      <c r="E36" s="137"/>
      <c r="F36" s="137"/>
      <c r="AA36" s="92"/>
      <c r="AB36" s="92"/>
      <c r="AC36" s="92"/>
      <c r="AD36" s="92"/>
      <c r="AE36" s="92"/>
    </row>
  </sheetData>
  <sheetProtection sheet="1" formatCells="0" formatColumns="0" formatRows="0" sort="0" autoFilter="0" pivotTables="0"/>
  <autoFilter ref="A9:AL9" xr:uid="{00000000-0009-0000-0000-000006000000}">
    <filterColumn colId="29" showButton="0"/>
    <filterColumn colId="30" showButton="0"/>
    <filterColumn colId="31" showButton="0"/>
    <filterColumn colId="32" showButton="0"/>
    <filterColumn colId="33" showButton="0"/>
    <filterColumn colId="34" showButton="0"/>
  </autoFilter>
  <dataConsolidate/>
  <mergeCells count="12">
    <mergeCell ref="I10:I14"/>
    <mergeCell ref="Q10:Q14"/>
    <mergeCell ref="A7:G7"/>
    <mergeCell ref="C8:G8"/>
    <mergeCell ref="A10:A14"/>
    <mergeCell ref="B1:D2"/>
    <mergeCell ref="A1:A2"/>
    <mergeCell ref="I7:O7"/>
    <mergeCell ref="T7:X7"/>
    <mergeCell ref="K8:O8"/>
    <mergeCell ref="B4:D4"/>
    <mergeCell ref="B5:D5"/>
  </mergeCells>
  <conditionalFormatting sqref="D15:E29">
    <cfRule type="cellIs" dxfId="85" priority="1" operator="equal">
      <formula>$S$14</formula>
    </cfRule>
    <cfRule type="cellIs" dxfId="84" priority="2" operator="equal">
      <formula>$S$13</formula>
    </cfRule>
    <cfRule type="cellIs" dxfId="83" priority="3" operator="equal">
      <formula>$S$12</formula>
    </cfRule>
    <cfRule type="cellIs" dxfId="82" priority="4" operator="equal">
      <formula>$S$11</formula>
    </cfRule>
    <cfRule type="cellIs" dxfId="81" priority="5" operator="equal">
      <formula>$S$10</formula>
    </cfRule>
  </conditionalFormatting>
  <conditionalFormatting sqref="F15:F29">
    <cfRule type="cellIs" dxfId="80" priority="6" operator="equal">
      <formula>$T$9</formula>
    </cfRule>
    <cfRule type="cellIs" dxfId="79" priority="7" operator="equal">
      <formula>$U$9</formula>
    </cfRule>
    <cfRule type="cellIs" dxfId="78" priority="8" operator="equal">
      <formula>$V$9</formula>
    </cfRule>
    <cfRule type="cellIs" dxfId="77" priority="9" operator="equal">
      <formula>$W$9</formula>
    </cfRule>
    <cfRule type="cellIs" dxfId="76" priority="10" operator="equal">
      <formula>$X$9</formula>
    </cfRule>
  </conditionalFormatting>
  <conditionalFormatting sqref="G15:G29">
    <cfRule type="cellIs" dxfId="75" priority="16" operator="equal">
      <formula>$T$17</formula>
    </cfRule>
    <cfRule type="cellIs" dxfId="74" priority="17" operator="equal">
      <formula>$T$18</formula>
    </cfRule>
    <cfRule type="cellIs" dxfId="73" priority="18" operator="equal">
      <formula>$T$19</formula>
    </cfRule>
    <cfRule type="cellIs" dxfId="72" priority="19" operator="equal">
      <formula>$T$20</formula>
    </cfRule>
  </conditionalFormatting>
  <dataValidations count="3">
    <dataValidation type="list" allowBlank="1" showInputMessage="1" showErrorMessage="1" sqref="JD10:JJ17" xr:uid="{00000000-0002-0000-06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600-000001000000}"/>
    <dataValidation allowBlank="1" showInputMessage="1" showErrorMessage="1" prompt="Es la materialización del riesgo y las consecuencias de su aparición. Su escala es: 5 bajo impacto, 10 medio, 20 alto impacto._x000a_" sqref="JD9:JJ9" xr:uid="{00000000-0002-0000-06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35"/>
  <sheetViews>
    <sheetView showGridLines="0" zoomScale="70" zoomScaleNormal="70" workbookViewId="0">
      <pane xSplit="1" ySplit="8" topLeftCell="B9" activePane="bottomRight" state="frozen"/>
      <selection pane="topRight" activeCell="B1" sqref="B1"/>
      <selection pane="bottomLeft" activeCell="A7" sqref="A7"/>
      <selection pane="bottomRight" activeCell="H10" sqref="H10"/>
    </sheetView>
  </sheetViews>
  <sheetFormatPr baseColWidth="10" defaultColWidth="14.33203125" defaultRowHeight="13.2" x14ac:dyDescent="0.3"/>
  <cols>
    <col min="1" max="1" width="11.5546875" style="87" customWidth="1"/>
    <col min="2" max="2" width="25.109375" style="92" customWidth="1"/>
    <col min="3" max="4" width="14.109375" style="92" customWidth="1"/>
    <col min="5" max="5" width="16.44140625" style="137" customWidth="1"/>
    <col min="6" max="6" width="16.88671875" style="137" customWidth="1"/>
    <col min="7" max="7" width="12.5546875" style="92" customWidth="1"/>
    <col min="8" max="8" width="15.44140625" style="92" customWidth="1"/>
    <col min="9" max="9" width="13" style="92" customWidth="1"/>
    <col min="10" max="10" width="16.44140625" style="137" customWidth="1"/>
    <col min="11" max="11" width="10.109375" style="137" customWidth="1"/>
    <col min="12" max="12" width="12.6640625" style="92" customWidth="1"/>
    <col min="13" max="13" width="16.88671875" style="92" customWidth="1"/>
    <col min="14" max="14" width="15.5546875" style="92" customWidth="1"/>
    <col min="15" max="16" width="16.5546875" style="92" customWidth="1"/>
    <col min="17" max="17" width="29.88671875" style="92" customWidth="1"/>
    <col min="18" max="18" width="20.88671875" style="92" customWidth="1"/>
    <col min="19" max="19" width="9.44140625" style="143" customWidth="1"/>
    <col min="20" max="20" width="13.5546875" style="143" customWidth="1"/>
    <col min="21" max="23" width="20.44140625" style="92" customWidth="1"/>
    <col min="24" max="25" width="30.6640625" style="92" customWidth="1"/>
    <col min="26" max="26" width="18" style="92" customWidth="1"/>
    <col min="27" max="28" width="15.44140625" style="92" customWidth="1"/>
    <col min="29" max="29" width="4.88671875" style="87" customWidth="1"/>
    <col min="30" max="30" width="5.44140625" style="87" bestFit="1" customWidth="1"/>
    <col min="31" max="32" width="14" style="87" customWidth="1"/>
    <col min="33" max="33" width="18.5546875" style="87" customWidth="1"/>
    <col min="34" max="34" width="19.5546875" style="87" customWidth="1"/>
    <col min="35" max="36" width="14" style="87" customWidth="1"/>
    <col min="37" max="41" width="11.44140625" style="87" customWidth="1"/>
    <col min="42" max="42" width="5.5546875" style="87" bestFit="1" customWidth="1"/>
    <col min="43" max="43" width="26.88671875" style="87" customWidth="1"/>
    <col min="44" max="48" width="22.88671875" style="92" customWidth="1"/>
    <col min="49" max="49" width="23.44140625" style="87" customWidth="1"/>
    <col min="50" max="277" width="11.44140625" style="87" customWidth="1"/>
    <col min="278" max="278" width="12.6640625" style="87" customWidth="1"/>
    <col min="279" max="279" width="47" style="87" customWidth="1"/>
    <col min="280" max="280" width="35" style="87" customWidth="1"/>
    <col min="281" max="16384" width="14.33203125" style="87"/>
  </cols>
  <sheetData>
    <row r="1" spans="1:50" s="75" customFormat="1" ht="36" customHeight="1" x14ac:dyDescent="0.25">
      <c r="A1" s="426"/>
      <c r="B1" s="432" t="str">
        <f>+'2 CONTEXTO E IDENTIFICACIÓN'!C1</f>
        <v>MAPA DE RIESGOS</v>
      </c>
      <c r="C1" s="50" t="str">
        <f>+'2 CONTEXTO E IDENTIFICACIÓN'!D1</f>
        <v>CÓDIGO:</v>
      </c>
      <c r="D1" s="131">
        <f>+'2 CONTEXTO E IDENTIFICACIÓN'!E1</f>
        <v>0</v>
      </c>
      <c r="E1" s="132"/>
      <c r="F1" s="240" t="str">
        <f>+'2 CONTEXTO E IDENTIFICACIÓN'!$G$4</f>
        <v>Elaboración o Actualización:</v>
      </c>
      <c r="G1" s="261" t="str">
        <f>+IF('2 CONTEXTO E IDENTIFICACIÓN'!$H$4="","",'2 CONTEXTO E IDENTIFICACIÓN'!$H$4)</f>
        <v/>
      </c>
      <c r="H1" s="20"/>
      <c r="I1" s="20"/>
      <c r="U1" s="138"/>
      <c r="V1" s="138"/>
      <c r="AR1" s="76"/>
      <c r="AS1" s="76"/>
      <c r="AT1" s="76"/>
      <c r="AU1" s="76"/>
      <c r="AV1" s="76"/>
    </row>
    <row r="2" spans="1:50" s="75" customFormat="1" ht="36" customHeight="1" x14ac:dyDescent="0.25">
      <c r="A2" s="426"/>
      <c r="B2" s="432"/>
      <c r="C2" s="50" t="str">
        <f>+'2 CONTEXTO E IDENTIFICACIÓN'!D2</f>
        <v>VERSIÓN:</v>
      </c>
      <c r="D2" s="131">
        <f>+'2 CONTEXTO E IDENTIFICACIÓN'!E2</f>
        <v>0</v>
      </c>
      <c r="E2" s="132"/>
      <c r="F2" s="243" t="str">
        <f>+'2 CONTEXTO E IDENTIFICACIÓN'!$E$5</f>
        <v>Vigencia del:</v>
      </c>
      <c r="G2" s="241" t="str">
        <f>+IF('2 CONTEXTO E IDENTIFICACIÓN'!$F$5="","",'2 CONTEXTO E IDENTIFICACIÓN'!$F$5)</f>
        <v/>
      </c>
      <c r="H2" s="242" t="s">
        <v>111</v>
      </c>
      <c r="I2" s="239" t="str">
        <f>+IF('2 CONTEXTO E IDENTIFICACIÓN'!$H$5="","",'2 CONTEXTO E IDENTIFICACIÓN'!$H$5)</f>
        <v/>
      </c>
      <c r="J2" s="132"/>
      <c r="K2" s="132"/>
      <c r="L2" s="77"/>
      <c r="N2" s="77"/>
      <c r="O2" s="77"/>
      <c r="P2" s="77"/>
      <c r="Q2" s="77"/>
      <c r="R2" s="77"/>
      <c r="S2" s="139"/>
      <c r="T2" s="139"/>
      <c r="U2" s="77"/>
      <c r="V2" s="77"/>
      <c r="W2" s="77"/>
      <c r="X2" s="77"/>
      <c r="Y2" s="77"/>
      <c r="Z2" s="77"/>
      <c r="AA2" s="77"/>
      <c r="AB2" s="77"/>
      <c r="AR2" s="76"/>
      <c r="AS2" s="76"/>
      <c r="AT2" s="76"/>
      <c r="AU2" s="76"/>
      <c r="AV2" s="76"/>
    </row>
    <row r="3" spans="1:50" s="75" customFormat="1" x14ac:dyDescent="0.25">
      <c r="A3" s="79"/>
      <c r="B3" s="77"/>
      <c r="C3" s="244"/>
      <c r="D3" s="244"/>
      <c r="E3" s="132"/>
      <c r="F3" s="132"/>
      <c r="G3" s="77"/>
      <c r="J3" s="132"/>
      <c r="K3" s="132"/>
      <c r="L3" s="77"/>
      <c r="N3" s="77"/>
      <c r="O3" s="77"/>
      <c r="P3" s="77"/>
      <c r="Q3" s="77"/>
      <c r="R3" s="77"/>
      <c r="S3" s="139"/>
      <c r="T3" s="139"/>
      <c r="U3" s="77"/>
      <c r="V3" s="77"/>
      <c r="W3" s="77"/>
      <c r="X3" s="77"/>
      <c r="Y3" s="77"/>
      <c r="Z3" s="77"/>
      <c r="AA3" s="77"/>
      <c r="AB3" s="77"/>
      <c r="AR3" s="76"/>
      <c r="AS3" s="76"/>
      <c r="AT3" s="76"/>
      <c r="AU3" s="76"/>
      <c r="AV3" s="76"/>
    </row>
    <row r="4" spans="1:50" s="75" customFormat="1" ht="14.4" thickBot="1" x14ac:dyDescent="0.3">
      <c r="A4" s="19" t="s">
        <v>158</v>
      </c>
      <c r="B4" s="416" t="str">
        <f>+IF('2 CONTEXTO E IDENTIFICACIÓN'!$C$4="","",'2 CONTEXTO E IDENTIFICACIÓN'!$C$4)</f>
        <v/>
      </c>
      <c r="C4" s="416"/>
      <c r="D4" s="416"/>
      <c r="E4" s="73"/>
      <c r="F4" s="73"/>
      <c r="G4" s="73"/>
      <c r="H4" s="73"/>
      <c r="I4" s="73"/>
      <c r="J4" s="73"/>
      <c r="K4" s="133"/>
      <c r="S4" s="138"/>
      <c r="T4" s="138"/>
      <c r="AR4" s="76"/>
      <c r="AS4" s="76"/>
      <c r="AT4" s="76"/>
      <c r="AU4" s="76"/>
      <c r="AV4" s="76"/>
    </row>
    <row r="5" spans="1:50" s="75" customFormat="1" ht="27.6" x14ac:dyDescent="0.25">
      <c r="A5" s="19" t="s">
        <v>156</v>
      </c>
      <c r="B5" s="416" t="str">
        <f>+IF('2 CONTEXTO E IDENTIFICACIÓN'!$E$4="","",'2 CONTEXTO E IDENTIFICACIÓN'!$E$4)</f>
        <v/>
      </c>
      <c r="C5" s="417"/>
      <c r="D5" s="417"/>
      <c r="E5" s="52"/>
      <c r="F5" s="133"/>
      <c r="H5" s="77"/>
      <c r="I5" s="77"/>
      <c r="J5" s="52"/>
      <c r="K5" s="133"/>
      <c r="S5" s="138"/>
      <c r="T5" s="138"/>
      <c r="AD5" s="80"/>
      <c r="AE5" s="81"/>
      <c r="AF5" s="477" t="s">
        <v>87</v>
      </c>
      <c r="AG5" s="478"/>
      <c r="AH5" s="478"/>
      <c r="AI5" s="478"/>
      <c r="AJ5" s="479"/>
      <c r="AR5" s="76"/>
      <c r="AS5" s="76"/>
      <c r="AT5" s="76"/>
      <c r="AU5" s="76"/>
      <c r="AV5" s="76"/>
    </row>
    <row r="6" spans="1:50" s="75" customFormat="1" ht="5.4" customHeight="1" x14ac:dyDescent="0.25">
      <c r="A6" s="247"/>
      <c r="B6" s="246"/>
      <c r="C6" s="246"/>
      <c r="D6" s="77"/>
      <c r="E6" s="52"/>
      <c r="F6" s="133"/>
      <c r="H6" s="77"/>
      <c r="I6" s="77"/>
      <c r="J6" s="52"/>
      <c r="K6" s="133"/>
      <c r="S6" s="138"/>
      <c r="T6" s="138"/>
      <c r="AD6" s="267"/>
      <c r="AF6" s="268"/>
      <c r="AG6" s="269"/>
      <c r="AH6" s="269"/>
      <c r="AI6" s="269"/>
      <c r="AJ6" s="270"/>
      <c r="AR6" s="76"/>
      <c r="AS6" s="76"/>
      <c r="AT6" s="76"/>
      <c r="AU6" s="76"/>
      <c r="AV6" s="76"/>
    </row>
    <row r="7" spans="1:50" ht="14.4" customHeight="1" x14ac:dyDescent="0.3">
      <c r="A7" s="134"/>
      <c r="B7" s="134"/>
      <c r="C7" s="134"/>
      <c r="D7" s="134"/>
      <c r="E7" s="427" t="s">
        <v>89</v>
      </c>
      <c r="F7" s="427"/>
      <c r="G7" s="427"/>
      <c r="H7" s="84"/>
      <c r="I7" s="134"/>
      <c r="J7" s="427" t="s">
        <v>118</v>
      </c>
      <c r="K7" s="427"/>
      <c r="L7" s="427"/>
      <c r="M7" s="84"/>
      <c r="N7" s="84"/>
      <c r="O7" s="84"/>
      <c r="P7" s="84"/>
      <c r="Q7" s="427" t="s">
        <v>131</v>
      </c>
      <c r="R7" s="427"/>
      <c r="S7" s="427"/>
      <c r="T7" s="427"/>
      <c r="U7" s="427" t="s">
        <v>149</v>
      </c>
      <c r="V7" s="427"/>
      <c r="W7" s="427"/>
      <c r="X7" s="84"/>
      <c r="Y7" s="84"/>
      <c r="Z7" s="84"/>
      <c r="AA7" s="84"/>
      <c r="AB7" s="84"/>
      <c r="AD7" s="88"/>
      <c r="AF7" s="89">
        <v>0.2</v>
      </c>
      <c r="AG7" s="89">
        <v>0.4</v>
      </c>
      <c r="AH7" s="89">
        <v>0.6</v>
      </c>
      <c r="AI7" s="89">
        <v>0.8</v>
      </c>
      <c r="AJ7" s="90">
        <v>1</v>
      </c>
      <c r="AK7" s="91"/>
      <c r="AL7" s="91"/>
      <c r="AM7" s="91"/>
      <c r="AN7" s="91"/>
      <c r="AO7" s="91"/>
      <c r="AP7" s="91"/>
      <c r="AQ7" s="91"/>
    </row>
    <row r="8" spans="1:50" ht="52.8" x14ac:dyDescent="0.25">
      <c r="A8" s="95" t="s">
        <v>0</v>
      </c>
      <c r="B8" s="95" t="s">
        <v>1</v>
      </c>
      <c r="C8" s="95" t="s">
        <v>122</v>
      </c>
      <c r="D8" s="95" t="s">
        <v>123</v>
      </c>
      <c r="E8" s="95" t="s">
        <v>2</v>
      </c>
      <c r="F8" s="95" t="s">
        <v>4</v>
      </c>
      <c r="G8" s="96" t="s">
        <v>124</v>
      </c>
      <c r="H8" s="95" t="s">
        <v>120</v>
      </c>
      <c r="I8" s="95" t="s">
        <v>121</v>
      </c>
      <c r="J8" s="95" t="s">
        <v>2</v>
      </c>
      <c r="K8" s="95" t="s">
        <v>4</v>
      </c>
      <c r="L8" s="95" t="s">
        <v>124</v>
      </c>
      <c r="M8" s="95" t="s">
        <v>177</v>
      </c>
      <c r="N8" s="95" t="s">
        <v>125</v>
      </c>
      <c r="O8" s="95" t="s">
        <v>281</v>
      </c>
      <c r="P8" s="95" t="s">
        <v>276</v>
      </c>
      <c r="Q8" s="95" t="s">
        <v>181</v>
      </c>
      <c r="R8" s="95" t="s">
        <v>180</v>
      </c>
      <c r="S8" s="140" t="s">
        <v>151</v>
      </c>
      <c r="T8" s="140" t="s">
        <v>152</v>
      </c>
      <c r="U8" s="95" t="s">
        <v>147</v>
      </c>
      <c r="V8" s="95" t="s">
        <v>148</v>
      </c>
      <c r="W8" s="95" t="s">
        <v>150</v>
      </c>
      <c r="X8" s="95" t="s">
        <v>153</v>
      </c>
      <c r="Y8" s="95" t="s">
        <v>154</v>
      </c>
      <c r="Z8" s="95" t="s">
        <v>132</v>
      </c>
      <c r="AA8" s="84"/>
      <c r="AB8" s="84"/>
      <c r="AD8" s="88"/>
      <c r="AE8" s="100"/>
      <c r="AF8" s="101" t="s">
        <v>65</v>
      </c>
      <c r="AG8" s="101" t="s">
        <v>7</v>
      </c>
      <c r="AH8" s="101" t="s">
        <v>5</v>
      </c>
      <c r="AI8" s="101" t="s">
        <v>6</v>
      </c>
      <c r="AJ8" s="102" t="s">
        <v>73</v>
      </c>
      <c r="AM8" s="91"/>
      <c r="AN8" s="91"/>
      <c r="AO8" s="103"/>
      <c r="AP8" s="103"/>
      <c r="AQ8" s="103"/>
      <c r="AR8" s="103"/>
      <c r="AS8" s="103"/>
      <c r="AT8" s="103"/>
      <c r="AU8" s="103"/>
      <c r="AV8" s="103"/>
      <c r="AW8" s="103"/>
      <c r="AX8" s="103"/>
    </row>
    <row r="9" spans="1:50" ht="43.5" customHeight="1" x14ac:dyDescent="0.25">
      <c r="A9" s="104" t="str">
        <f>'2 CONTEXTO E IDENTIFICACIÓN'!A9</f>
        <v>R1</v>
      </c>
      <c r="B9" s="105" t="str">
        <f>+'2 CONTEXTO E IDENTIFICACIÓN'!F9</f>
        <v xml:space="preserve">LA NO ENTREGA DE LOS CERTIFICADO CETIL QUE DEPENDE DEL PROCESO DE TALENTO HUMANO </v>
      </c>
      <c r="C9" s="141">
        <f>+'3 PROBABIL E IMPACTO INHERENTE'!E9</f>
        <v>1</v>
      </c>
      <c r="D9" s="141">
        <f>+'3 PROBABIL E IMPACTO INHERENTE'!M9</f>
        <v>0.4</v>
      </c>
      <c r="E9" s="136" t="str">
        <f>+'4 MAPA CALOR INHERENTE'!C9</f>
        <v>Muy Alta</v>
      </c>
      <c r="F9" s="136" t="str">
        <f>+'4 MAPA CALOR INHERENTE'!D9</f>
        <v>Menor</v>
      </c>
      <c r="G9" s="105" t="str">
        <f>+'4 MAPA CALOR INHERENTE'!E9</f>
        <v>Alto</v>
      </c>
      <c r="H9" s="135">
        <f>+'6 MAPA CALOR RESIDUAL'!C9</f>
        <v>1</v>
      </c>
      <c r="I9" s="106">
        <f>+'6 MAPA CALOR RESIDUAL'!D9</f>
        <v>0.4</v>
      </c>
      <c r="J9" s="136" t="str">
        <f>+'6 MAPA CALOR RESIDUAL'!E9</f>
        <v>Muy Alta</v>
      </c>
      <c r="K9" s="136" t="str">
        <f>+'6 MAPA CALOR RESIDUAL'!F9</f>
        <v>Menor</v>
      </c>
      <c r="L9" s="105" t="str">
        <f>+'6 MAPA CALOR RESIDUAL'!G9</f>
        <v>Alto</v>
      </c>
      <c r="M9" s="105" t="str">
        <f t="shared" ref="M9:M28" si="0">+IF($N9="","",IF($N9=$AG$16,$AH$16,IF($N9=$AG$19,$AH$19)))</f>
        <v>Requiere Plan de Acción</v>
      </c>
      <c r="N9" s="105" t="str">
        <f t="shared" ref="N9:N28" si="1">+IF(L9="","",IF(OR(L9=$AF$16,L9=$AF$17,L9=$AF$18),$AG$16,IF(L9=$AF$19,$AG$19)))</f>
        <v>Reducir_mitigar_Transferir_Evitar</v>
      </c>
      <c r="O9" s="232"/>
      <c r="P9" s="105">
        <f t="shared" ref="P9:P28" si="2">+IF($M9="","",IF($M9=$AH$19,$AG$19,$O9))</f>
        <v>0</v>
      </c>
      <c r="Q9" s="232"/>
      <c r="R9" s="232"/>
      <c r="S9" s="233"/>
      <c r="T9" s="233"/>
      <c r="U9" s="232"/>
      <c r="V9" s="232"/>
      <c r="W9" s="232"/>
      <c r="X9" s="232"/>
      <c r="Y9" s="232"/>
      <c r="Z9" s="232"/>
      <c r="AA9" s="107"/>
      <c r="AB9" s="107"/>
      <c r="AC9" s="474" t="s">
        <v>54</v>
      </c>
      <c r="AD9" s="110">
        <v>1</v>
      </c>
      <c r="AE9" s="101" t="s">
        <v>62</v>
      </c>
      <c r="AF9" s="108" t="s">
        <v>85</v>
      </c>
      <c r="AG9" s="108" t="s">
        <v>85</v>
      </c>
      <c r="AH9" s="108" t="s">
        <v>85</v>
      </c>
      <c r="AI9" s="108" t="s">
        <v>85</v>
      </c>
      <c r="AJ9" s="109" t="s">
        <v>84</v>
      </c>
      <c r="AM9" s="91"/>
      <c r="AN9" s="91"/>
      <c r="AO9" s="103"/>
      <c r="AP9" s="103"/>
      <c r="AQ9" s="103"/>
      <c r="AR9" s="111"/>
      <c r="AS9" s="111"/>
      <c r="AT9" s="111"/>
      <c r="AU9" s="111"/>
      <c r="AV9" s="111"/>
      <c r="AW9" s="103"/>
      <c r="AX9" s="103"/>
    </row>
    <row r="10" spans="1:50" ht="43.5" customHeight="1" x14ac:dyDescent="0.25">
      <c r="A10" s="104" t="str">
        <f>'2 CONTEXTO E IDENTIFICACIÓN'!A10</f>
        <v>R2</v>
      </c>
      <c r="B10" s="105" t="str">
        <f>+'2 CONTEXTO E IDENTIFICACIÓN'!F10</f>
        <v xml:space="preserve">LA NO EVALUCION DEL  DESEMPEÑO DEPENDE DEL PROCESO DE TALENTO HUMANO </v>
      </c>
      <c r="C10" s="141">
        <f>+'3 PROBABIL E IMPACTO INHERENTE'!E10</f>
        <v>1</v>
      </c>
      <c r="D10" s="141">
        <f>+'3 PROBABIL E IMPACTO INHERENTE'!M10</f>
        <v>0.4</v>
      </c>
      <c r="E10" s="136" t="str">
        <f>+'4 MAPA CALOR INHERENTE'!C10</f>
        <v>Muy Alta</v>
      </c>
      <c r="F10" s="136" t="str">
        <f>+'4 MAPA CALOR INHERENTE'!D10</f>
        <v>Menor</v>
      </c>
      <c r="G10" s="105" t="str">
        <f>+'4 MAPA CALOR INHERENTE'!E10</f>
        <v>Alto</v>
      </c>
      <c r="H10" s="135">
        <f>+'5 VALORACIÓN DEL CONTROL'!S15</f>
        <v>1</v>
      </c>
      <c r="I10" s="106">
        <f>+'5 VALORACIÓN DEL CONTROL'!T15</f>
        <v>0.4</v>
      </c>
      <c r="J10" s="136" t="str">
        <f t="shared" ref="J10:J28" si="3">+IF(H10=0,"",IF(H10&lt;=$AD$13,$AE$13,IF(H10&lt;=$AD$12,$AE$12,IF(H10&lt;=$AD$11,$AE$11,IF(H10&lt;=$AD$10,$AE$10,IF(H10&lt;=$AD$9,$AE$9,""))))))</f>
        <v>Muy Alta</v>
      </c>
      <c r="K10" s="136" t="str">
        <f t="shared" ref="K10:K28" si="4">+IF(I10=0,"",IF(I10&lt;=$AF$7,$AF$8,IF(I10&lt;=$AG$7,$AG$8,IF(I10&lt;=$AH$7,$AH$8,IF(I10&lt;=$AI$7,$AI$8,IF(I10&lt;=$AJ$7,$AJ$8,""))))))</f>
        <v>Menor</v>
      </c>
      <c r="L10" s="105" t="str">
        <f t="shared" ref="L10:L28" si="5">+IF(J10=$AE$9,IF(K10=$AF$8,$AF$9,IF(K10=$AG$8,$AG$9,IF(K10=$AH$8,$AH$9,IF(K10=$AI$8,$AI$9,IF(K10=$AJ$8,$AJ$9))))),IF(J10=$AE$10,IF(K10=$AF$8,$AF$10,IF(K10=$AG$8,$AG$10,IF(K10=$AH$8,$AH$10,IF(K10=$AI$8,$AI$10,IF(K10=$AJ$8,$AJ$10))))),IF(J10=$AE$11,IF(K10=$AF$8,$AF$11,IF(K10=$AG$8,$AG$11,IF(K10=$AH$8,$AH$11,IF(K10=$AI$8,$AI$11,IF(K10=$AJ$8,$AJ$11))))),IF(J10=$AE$12,IF(K10=$AF$8,$AF$12,IF(K10=$AG$8,$AG$12,IF(K10=$AH$8,$AH$12,IF(K10=$AI$8,$AI$12,IF(K10=$AJ$8,$AJ$12))))),IF(J10=$AE$13,IF(K10=$AF$8,$AF$13,IF(K10=$AG$8,$AG$13,IF(K10=$AH$8,$AH$13,IF(K10=$AI$8,$AI$13,IF(K10=$AJ$8,$AJ$13))))),"")))))</f>
        <v>Alto</v>
      </c>
      <c r="M10" s="105" t="str">
        <f t="shared" si="0"/>
        <v>Requiere Plan de Acción</v>
      </c>
      <c r="N10" s="105" t="str">
        <f t="shared" si="1"/>
        <v>Reducir_mitigar_Transferir_Evitar</v>
      </c>
      <c r="O10" s="232" t="s">
        <v>277</v>
      </c>
      <c r="P10" s="105" t="str">
        <f t="shared" si="2"/>
        <v>Reducir_Mitigar</v>
      </c>
      <c r="Q10" s="232"/>
      <c r="R10" s="232"/>
      <c r="S10" s="233"/>
      <c r="T10" s="233"/>
      <c r="U10" s="232"/>
      <c r="V10" s="232"/>
      <c r="W10" s="232"/>
      <c r="X10" s="232"/>
      <c r="Y10" s="232"/>
      <c r="Z10" s="232"/>
      <c r="AA10" s="107"/>
      <c r="AB10" s="107"/>
      <c r="AC10" s="475"/>
      <c r="AD10" s="110">
        <v>0.8</v>
      </c>
      <c r="AE10" s="101" t="s">
        <v>61</v>
      </c>
      <c r="AF10" s="112" t="s">
        <v>5</v>
      </c>
      <c r="AG10" s="112" t="s">
        <v>5</v>
      </c>
      <c r="AH10" s="108" t="s">
        <v>85</v>
      </c>
      <c r="AI10" s="108" t="s">
        <v>85</v>
      </c>
      <c r="AJ10" s="109" t="s">
        <v>84</v>
      </c>
      <c r="AM10" s="91"/>
      <c r="AN10" s="91"/>
      <c r="AO10" s="103"/>
      <c r="AP10" s="113"/>
      <c r="AQ10" s="114"/>
      <c r="AR10" s="111"/>
      <c r="AS10" s="111"/>
      <c r="AT10" s="111"/>
      <c r="AU10" s="111"/>
      <c r="AV10" s="111"/>
      <c r="AW10" s="103"/>
      <c r="AX10" s="103"/>
    </row>
    <row r="11" spans="1:50" ht="43.5" customHeight="1" x14ac:dyDescent="0.25">
      <c r="A11" s="104" t="str">
        <f>'2 CONTEXTO E IDENTIFICACIÓN'!A11</f>
        <v>R3</v>
      </c>
      <c r="B11" s="105" t="str">
        <f>+'2 CONTEXTO E IDENTIFICACIÓN'!F11</f>
        <v>PORQUE NO SE CUENTA CON UN SISTEMA DE INFORMACION PARA EL PROCESO DE TALENTO HUMANO</v>
      </c>
      <c r="C11" s="141">
        <f>+'3 PROBABIL E IMPACTO INHERENTE'!E11</f>
        <v>1</v>
      </c>
      <c r="D11" s="141">
        <f>+'3 PROBABIL E IMPACTO INHERENTE'!M11</f>
        <v>0.2</v>
      </c>
      <c r="E11" s="136" t="str">
        <f>+'4 MAPA CALOR INHERENTE'!C11</f>
        <v>Muy Alta</v>
      </c>
      <c r="F11" s="136" t="str">
        <f>+'4 MAPA CALOR INHERENTE'!D11</f>
        <v>Leve</v>
      </c>
      <c r="G11" s="105" t="str">
        <f>+'4 MAPA CALOR INHERENTE'!E11</f>
        <v>Alto</v>
      </c>
      <c r="H11" s="135">
        <f>+'5 VALORACIÓN DEL CONTROL'!S19</f>
        <v>1</v>
      </c>
      <c r="I11" s="106">
        <f>+'5 VALORACIÓN DEL CONTROL'!T19</f>
        <v>0.2</v>
      </c>
      <c r="J11" s="136" t="str">
        <f t="shared" si="3"/>
        <v>Muy Alta</v>
      </c>
      <c r="K11" s="136" t="str">
        <f t="shared" si="4"/>
        <v>Leve</v>
      </c>
      <c r="L11" s="105" t="str">
        <f>+IF(J11=$AE$9,IF(K11=$AF$8,$AF$9,IF(K11=$AG$8,$AG$9,IF(K11=$AH$8,$AH$9,IF(K11=$AI$8,$AI$9,IF(K11=$AJ$8,$AJ$9))))),IF(J11=$AE$10,IF(K11=$AF$8,$AF$10,IF(K11=$AG$8,$AG$10,IF(K11=$AH$8,$AH$10,IF(K11=$AI$8,$AI$10,IF(K11=$AJ$8,$AJ$10))))),IF(J11=$AE$11,IF(K11=$AF$8,$AF$11,IF(K11=$AG$8,$AG$11,IF(K11=$AH$8,$AH$11,IF(K11=$AI$8,$AI$11,IF(K11=$AJ$8,$AJ$11))))),IF(J11=$AE$12,IF(K11=$AF$8,$AF$12,IF(K11=$AG$8,$AG$12,IF(K11=$AH$8,$AH$12,IF(K11=$AI$8,$AI$12,IF(K11=$AJ$8,$AJ$12))))),IF(J11=$AE$13,IF(K11=$AF$8,$AF$13,IF(K11=$AG$8,$AG$13,IF(K11=$AH$8,$AH$13,IF(K11=$AI$8,$AI$13,IF(K11=$AJ$8,$AJ$13))))),"")))))</f>
        <v>Alto</v>
      </c>
      <c r="M11" s="105" t="str">
        <f t="shared" si="0"/>
        <v>Requiere Plan de Acción</v>
      </c>
      <c r="N11" s="105" t="str">
        <f t="shared" si="1"/>
        <v>Reducir_mitigar_Transferir_Evitar</v>
      </c>
      <c r="O11" s="232"/>
      <c r="P11" s="105">
        <f t="shared" si="2"/>
        <v>0</v>
      </c>
      <c r="Q11" s="232"/>
      <c r="R11" s="232"/>
      <c r="S11" s="233"/>
      <c r="T11" s="233"/>
      <c r="U11" s="232"/>
      <c r="V11" s="232"/>
      <c r="W11" s="232"/>
      <c r="X11" s="232"/>
      <c r="Y11" s="232"/>
      <c r="Z11" s="232"/>
      <c r="AA11" s="107"/>
      <c r="AB11" s="107"/>
      <c r="AC11" s="475"/>
      <c r="AD11" s="110">
        <v>0.6</v>
      </c>
      <c r="AE11" s="101" t="s">
        <v>59</v>
      </c>
      <c r="AF11" s="112" t="s">
        <v>5</v>
      </c>
      <c r="AG11" s="112" t="s">
        <v>5</v>
      </c>
      <c r="AH11" s="112" t="s">
        <v>5</v>
      </c>
      <c r="AI11" s="108" t="s">
        <v>85</v>
      </c>
      <c r="AJ11" s="109" t="s">
        <v>84</v>
      </c>
      <c r="AM11" s="91"/>
      <c r="AN11" s="91"/>
      <c r="AO11" s="103"/>
      <c r="AP11" s="113"/>
      <c r="AQ11" s="114"/>
      <c r="AR11" s="111"/>
      <c r="AS11" s="111"/>
      <c r="AT11" s="111"/>
      <c r="AU11" s="111"/>
      <c r="AV11" s="115"/>
      <c r="AW11" s="103"/>
      <c r="AX11" s="103"/>
    </row>
    <row r="12" spans="1:50" ht="43.5" customHeight="1" x14ac:dyDescent="0.25">
      <c r="A12" s="104" t="str">
        <f>'2 CONTEXTO E IDENTIFICACIÓN'!A12</f>
        <v>R4</v>
      </c>
      <c r="B12" s="105" t="str">
        <f>+'2 CONTEXTO E IDENTIFICACIÓN'!F12</f>
        <v>PORQUE NO SE CUENTA CON UN SISTEMA DE INFORMACION PARA EL PROCESO DE TALENTO HUMANO</v>
      </c>
      <c r="C12" s="141">
        <f>+'3 PROBABIL E IMPACTO INHERENTE'!E12</f>
        <v>1</v>
      </c>
      <c r="D12" s="141">
        <f>+'3 PROBABIL E IMPACTO INHERENTE'!M12</f>
        <v>0.2</v>
      </c>
      <c r="E12" s="136" t="str">
        <f>+'4 MAPA CALOR INHERENTE'!C12</f>
        <v>Muy Alta</v>
      </c>
      <c r="F12" s="136" t="str">
        <f>+'4 MAPA CALOR INHERENTE'!D12</f>
        <v>Leve</v>
      </c>
      <c r="G12" s="105" t="str">
        <f>+'4 MAPA CALOR INHERENTE'!E12</f>
        <v>Alto</v>
      </c>
      <c r="H12" s="135">
        <f>+'5 VALORACIÓN DEL CONTROL'!S23</f>
        <v>1</v>
      </c>
      <c r="I12" s="106">
        <f>+'5 VALORACIÓN DEL CONTROL'!T23</f>
        <v>0.2</v>
      </c>
      <c r="J12" s="136" t="str">
        <f t="shared" si="3"/>
        <v>Muy Alta</v>
      </c>
      <c r="K12" s="136" t="str">
        <f t="shared" si="4"/>
        <v>Leve</v>
      </c>
      <c r="L12" s="105" t="str">
        <f t="shared" si="5"/>
        <v>Alto</v>
      </c>
      <c r="M12" s="105" t="str">
        <f t="shared" si="0"/>
        <v>Requiere Plan de Acción</v>
      </c>
      <c r="N12" s="105" t="str">
        <f t="shared" si="1"/>
        <v>Reducir_mitigar_Transferir_Evitar</v>
      </c>
      <c r="O12" s="232"/>
      <c r="P12" s="105">
        <f t="shared" si="2"/>
        <v>0</v>
      </c>
      <c r="Q12" s="232"/>
      <c r="R12" s="232"/>
      <c r="S12" s="233"/>
      <c r="T12" s="233"/>
      <c r="U12" s="232"/>
      <c r="V12" s="232"/>
      <c r="W12" s="232"/>
      <c r="X12" s="232"/>
      <c r="Y12" s="232"/>
      <c r="Z12" s="232"/>
      <c r="AA12" s="107"/>
      <c r="AB12" s="107"/>
      <c r="AC12" s="475"/>
      <c r="AD12" s="110">
        <v>0.4</v>
      </c>
      <c r="AE12" s="101" t="s">
        <v>57</v>
      </c>
      <c r="AF12" s="116" t="s">
        <v>86</v>
      </c>
      <c r="AG12" s="112" t="s">
        <v>5</v>
      </c>
      <c r="AH12" s="112" t="s">
        <v>5</v>
      </c>
      <c r="AI12" s="108" t="s">
        <v>85</v>
      </c>
      <c r="AJ12" s="109" t="s">
        <v>84</v>
      </c>
      <c r="AM12" s="91"/>
      <c r="AN12" s="91"/>
      <c r="AO12" s="103"/>
      <c r="AP12" s="113"/>
      <c r="AQ12" s="114"/>
      <c r="AR12" s="111"/>
      <c r="AS12" s="111"/>
      <c r="AT12" s="111"/>
      <c r="AU12" s="115"/>
      <c r="AV12" s="111"/>
      <c r="AW12" s="103"/>
      <c r="AX12" s="103"/>
    </row>
    <row r="13" spans="1:50" ht="43.5" customHeight="1" thickBot="1" x14ac:dyDescent="0.3">
      <c r="A13" s="104" t="str">
        <f>'2 CONTEXTO E IDENTIFICACIÓN'!A13</f>
        <v>R5</v>
      </c>
      <c r="B13" s="105" t="str">
        <f>+'2 CONTEXTO E IDENTIFICACIÓN'!F13</f>
        <v>Posibilidad de pérdida reputacional Debilidad en la implementación de la cultura organizacional, lo cual se veria reflejado en una mala prestación del servicio. bajo sentido de pertenencia, o incumplimiento o desvíos de los objetivos y metas institucionales. PORQUE NO SE CUENTA CON UN SISTEMA DE INFORMACION PARA EL PROCESO DE TALENTO HUMANO</v>
      </c>
      <c r="C13" s="141">
        <f>+'3 PROBABIL E IMPACTO INHERENTE'!E13</f>
        <v>1</v>
      </c>
      <c r="D13" s="141">
        <f>+'3 PROBABIL E IMPACTO INHERENTE'!M13</f>
        <v>0.2</v>
      </c>
      <c r="E13" s="136" t="str">
        <f>+'4 MAPA CALOR INHERENTE'!C13</f>
        <v>Muy Alta</v>
      </c>
      <c r="F13" s="136" t="str">
        <f>+'4 MAPA CALOR INHERENTE'!D13</f>
        <v>Leve</v>
      </c>
      <c r="G13" s="105" t="str">
        <f>+'4 MAPA CALOR INHERENTE'!E13</f>
        <v>Alto</v>
      </c>
      <c r="H13" s="135">
        <f>+'5 VALORACIÓN DEL CONTROL'!S27</f>
        <v>1</v>
      </c>
      <c r="I13" s="106">
        <f>+'5 VALORACIÓN DEL CONTROL'!T27</f>
        <v>0.2</v>
      </c>
      <c r="J13" s="136" t="str">
        <f t="shared" si="3"/>
        <v>Muy Alta</v>
      </c>
      <c r="K13" s="136" t="str">
        <f t="shared" si="4"/>
        <v>Leve</v>
      </c>
      <c r="L13" s="105" t="str">
        <f t="shared" si="5"/>
        <v>Alto</v>
      </c>
      <c r="M13" s="105" t="str">
        <f t="shared" si="0"/>
        <v>Requiere Plan de Acción</v>
      </c>
      <c r="N13" s="105" t="str">
        <f t="shared" si="1"/>
        <v>Reducir_mitigar_Transferir_Evitar</v>
      </c>
      <c r="O13" s="232"/>
      <c r="P13" s="105">
        <f t="shared" si="2"/>
        <v>0</v>
      </c>
      <c r="Q13" s="232"/>
      <c r="R13" s="232"/>
      <c r="S13" s="233"/>
      <c r="T13" s="233"/>
      <c r="U13" s="232"/>
      <c r="V13" s="232"/>
      <c r="W13" s="232"/>
      <c r="X13" s="232"/>
      <c r="Y13" s="232"/>
      <c r="Z13" s="232"/>
      <c r="AA13" s="107"/>
      <c r="AB13" s="107"/>
      <c r="AC13" s="476"/>
      <c r="AD13" s="122">
        <v>0.2</v>
      </c>
      <c r="AE13" s="123" t="s">
        <v>55</v>
      </c>
      <c r="AF13" s="118" t="s">
        <v>86</v>
      </c>
      <c r="AG13" s="118" t="s">
        <v>86</v>
      </c>
      <c r="AH13" s="119" t="s">
        <v>5</v>
      </c>
      <c r="AI13" s="120" t="s">
        <v>85</v>
      </c>
      <c r="AJ13" s="121" t="s">
        <v>84</v>
      </c>
      <c r="AM13" s="91"/>
      <c r="AN13" s="91"/>
      <c r="AO13" s="103"/>
      <c r="AP13" s="113"/>
      <c r="AQ13" s="114"/>
      <c r="AR13" s="111"/>
      <c r="AS13" s="111"/>
      <c r="AT13" s="111"/>
      <c r="AU13" s="124"/>
      <c r="AV13" s="111"/>
      <c r="AW13" s="103"/>
      <c r="AX13" s="103"/>
    </row>
    <row r="14" spans="1:50" ht="43.5" customHeight="1" x14ac:dyDescent="0.25">
      <c r="A14" s="104" t="str">
        <f>'2 CONTEXTO E IDENTIFICACIÓN'!A14</f>
        <v>R6</v>
      </c>
      <c r="B14" s="105" t="str">
        <f>+'2 CONTEXTO E IDENTIFICACIÓN'!F14</f>
        <v>Posibilidad de pérdida reputacional Pérdida reputacional por insatisfacción de los grupos de valor o sanciones de entes de control debido al incumplimiento de los términos de ley para la atención de requerimientos PORQUE NO SE CUENTA CON UN SISTEMA DE INFORMACION PARA EL PROCESO DE SIAU</v>
      </c>
      <c r="C14" s="141">
        <f>+'3 PROBABIL E IMPACTO INHERENTE'!E14</f>
        <v>1</v>
      </c>
      <c r="D14" s="141">
        <f>+'3 PROBABIL E IMPACTO INHERENTE'!M14</f>
        <v>0.2</v>
      </c>
      <c r="E14" s="136" t="str">
        <f>+'4 MAPA CALOR INHERENTE'!C14</f>
        <v>Muy Alta</v>
      </c>
      <c r="F14" s="136" t="str">
        <f>+'4 MAPA CALOR INHERENTE'!D14</f>
        <v>Leve</v>
      </c>
      <c r="G14" s="105" t="str">
        <f>+'4 MAPA CALOR INHERENTE'!E14</f>
        <v>Alto</v>
      </c>
      <c r="H14" s="135">
        <f>+'5 VALORACIÓN DEL CONTROL'!S31</f>
        <v>1</v>
      </c>
      <c r="I14" s="106">
        <f>+'5 VALORACIÓN DEL CONTROL'!T31</f>
        <v>0.2</v>
      </c>
      <c r="J14" s="136" t="str">
        <f t="shared" si="3"/>
        <v>Muy Alta</v>
      </c>
      <c r="K14" s="136" t="str">
        <f t="shared" si="4"/>
        <v>Leve</v>
      </c>
      <c r="L14" s="105" t="str">
        <f t="shared" si="5"/>
        <v>Alto</v>
      </c>
      <c r="M14" s="105" t="str">
        <f t="shared" si="0"/>
        <v>Requiere Plan de Acción</v>
      </c>
      <c r="N14" s="105" t="str">
        <f t="shared" si="1"/>
        <v>Reducir_mitigar_Transferir_Evitar</v>
      </c>
      <c r="O14" s="232"/>
      <c r="P14" s="105">
        <f t="shared" si="2"/>
        <v>0</v>
      </c>
      <c r="Q14" s="232"/>
      <c r="R14" s="232"/>
      <c r="S14" s="233"/>
      <c r="T14" s="233"/>
      <c r="U14" s="232"/>
      <c r="V14" s="232"/>
      <c r="W14" s="232"/>
      <c r="X14" s="232"/>
      <c r="Y14" s="232"/>
      <c r="Z14" s="232"/>
      <c r="AA14" s="107"/>
      <c r="AB14" s="107"/>
      <c r="AM14" s="91"/>
      <c r="AN14" s="91"/>
      <c r="AO14" s="103"/>
      <c r="AP14" s="113"/>
      <c r="AQ14" s="114"/>
      <c r="AR14" s="111"/>
      <c r="AS14" s="111"/>
      <c r="AT14" s="111"/>
      <c r="AU14" s="111"/>
      <c r="AV14" s="111"/>
      <c r="AW14" s="103"/>
      <c r="AX14" s="103"/>
    </row>
    <row r="15" spans="1:50" ht="43.5" customHeight="1" x14ac:dyDescent="0.25">
      <c r="A15" s="104" t="str">
        <f>'2 CONTEXTO E IDENTIFICACIÓN'!A15</f>
        <v>R7</v>
      </c>
      <c r="B15" s="105" t="str">
        <f>+'2 CONTEXTO E IDENTIFICACIÓN'!F15</f>
        <v>Posibilidad de pérdida reputacional Pérdida reputacional por insatisfacción del grupo de valor debido a una orientación inadecuada en la prestación del servicio PORQUE NO SE CUENTA CON UN SISTEMA DE INFORMACION PARA EL PROCESO DE SIAU</v>
      </c>
      <c r="C15" s="141">
        <f>+'3 PROBABIL E IMPACTO INHERENTE'!E15</f>
        <v>1</v>
      </c>
      <c r="D15" s="141">
        <f>+'3 PROBABIL E IMPACTO INHERENTE'!M15</f>
        <v>0.2</v>
      </c>
      <c r="E15" s="136" t="str">
        <f>+'4 MAPA CALOR INHERENTE'!C15</f>
        <v>Muy Alta</v>
      </c>
      <c r="F15" s="136" t="str">
        <f>+'4 MAPA CALOR INHERENTE'!D15</f>
        <v>Leve</v>
      </c>
      <c r="G15" s="105" t="str">
        <f>+'4 MAPA CALOR INHERENTE'!E15</f>
        <v>Alto</v>
      </c>
      <c r="H15" s="135">
        <f>+'5 VALORACIÓN DEL CONTROL'!S35</f>
        <v>1</v>
      </c>
      <c r="I15" s="106">
        <f>+'5 VALORACIÓN DEL CONTROL'!T35</f>
        <v>0.2</v>
      </c>
      <c r="J15" s="136" t="str">
        <f t="shared" si="3"/>
        <v>Muy Alta</v>
      </c>
      <c r="K15" s="136" t="str">
        <f t="shared" si="4"/>
        <v>Leve</v>
      </c>
      <c r="L15" s="105" t="str">
        <f t="shared" si="5"/>
        <v>Alto</v>
      </c>
      <c r="M15" s="105" t="str">
        <f t="shared" si="0"/>
        <v>Requiere Plan de Acción</v>
      </c>
      <c r="N15" s="105" t="str">
        <f t="shared" si="1"/>
        <v>Reducir_mitigar_Transferir_Evitar</v>
      </c>
      <c r="O15" s="232"/>
      <c r="P15" s="105">
        <f t="shared" si="2"/>
        <v>0</v>
      </c>
      <c r="Q15" s="232"/>
      <c r="R15" s="232"/>
      <c r="S15" s="233"/>
      <c r="T15" s="233"/>
      <c r="U15" s="232"/>
      <c r="V15" s="232"/>
      <c r="W15" s="232"/>
      <c r="X15" s="232"/>
      <c r="Y15" s="232"/>
      <c r="Z15" s="232"/>
      <c r="AA15" s="107"/>
      <c r="AB15" s="107"/>
      <c r="AF15" s="95" t="s">
        <v>88</v>
      </c>
      <c r="AG15" s="95" t="s">
        <v>125</v>
      </c>
      <c r="AH15" s="95" t="s">
        <v>177</v>
      </c>
      <c r="AJ15" s="100" t="s">
        <v>279</v>
      </c>
      <c r="AK15" s="91"/>
      <c r="AL15" s="91"/>
      <c r="AM15" s="91"/>
      <c r="AN15" s="91"/>
      <c r="AO15" s="103"/>
      <c r="AP15" s="113"/>
      <c r="AQ15" s="103"/>
      <c r="AR15" s="114"/>
      <c r="AS15" s="114"/>
      <c r="AT15" s="114"/>
      <c r="AU15" s="114"/>
      <c r="AV15" s="114"/>
      <c r="AW15" s="103"/>
      <c r="AX15" s="103"/>
    </row>
    <row r="16" spans="1:50" ht="43.5" customHeight="1" x14ac:dyDescent="0.25">
      <c r="A16" s="104" t="str">
        <f>'2 CONTEXTO E IDENTIFICACIÓN'!A16</f>
        <v>R8</v>
      </c>
      <c r="B16" s="105" t="str">
        <f>+'2 CONTEXTO E IDENTIFICACIÓN'!F16</f>
        <v>Posibilidad de pérdida reputacional Pérdida económica por demandas y reclamaciones debido a la configuración del contrato realidad PORQUE NO SE CUENTA CON UN SISTEMA DE INFORMACION PARA EL PROCESO DE JURIDICA</v>
      </c>
      <c r="C16" s="141">
        <f>+'3 PROBABIL E IMPACTO INHERENTE'!E16</f>
        <v>1</v>
      </c>
      <c r="D16" s="141">
        <f>+'3 PROBABIL E IMPACTO INHERENTE'!M16</f>
        <v>0.4</v>
      </c>
      <c r="E16" s="136" t="str">
        <f>+'4 MAPA CALOR INHERENTE'!C16</f>
        <v>Muy Alta</v>
      </c>
      <c r="F16" s="136" t="str">
        <f>+'4 MAPA CALOR INHERENTE'!D16</f>
        <v>Menor</v>
      </c>
      <c r="G16" s="105" t="str">
        <f>+'4 MAPA CALOR INHERENTE'!E16</f>
        <v>Alto</v>
      </c>
      <c r="H16" s="135">
        <f>+'5 VALORACIÓN DEL CONTROL'!S39</f>
        <v>1</v>
      </c>
      <c r="I16" s="106">
        <f>+'5 VALORACIÓN DEL CONTROL'!T39</f>
        <v>0.4</v>
      </c>
      <c r="J16" s="136" t="str">
        <f t="shared" si="3"/>
        <v>Muy Alta</v>
      </c>
      <c r="K16" s="136" t="str">
        <f t="shared" si="4"/>
        <v>Menor</v>
      </c>
      <c r="L16" s="105" t="str">
        <f t="shared" si="5"/>
        <v>Alto</v>
      </c>
      <c r="M16" s="105" t="str">
        <f t="shared" si="0"/>
        <v>Requiere Plan de Acción</v>
      </c>
      <c r="N16" s="105" t="str">
        <f t="shared" si="1"/>
        <v>Reducir_mitigar_Transferir_Evitar</v>
      </c>
      <c r="O16" s="232"/>
      <c r="P16" s="105">
        <f t="shared" si="2"/>
        <v>0</v>
      </c>
      <c r="Q16" s="232"/>
      <c r="R16" s="232"/>
      <c r="S16" s="233"/>
      <c r="T16" s="233"/>
      <c r="U16" s="232"/>
      <c r="V16" s="232"/>
      <c r="W16" s="232"/>
      <c r="X16" s="232"/>
      <c r="Y16" s="232"/>
      <c r="Z16" s="232"/>
      <c r="AA16" s="107"/>
      <c r="AB16" s="107"/>
      <c r="AF16" s="125" t="s">
        <v>84</v>
      </c>
      <c r="AG16" s="100" t="s">
        <v>279</v>
      </c>
      <c r="AH16" s="100" t="s">
        <v>178</v>
      </c>
      <c r="AI16" s="91"/>
      <c r="AJ16" s="337" t="s">
        <v>277</v>
      </c>
      <c r="AM16" s="91"/>
      <c r="AN16" s="91"/>
      <c r="AO16" s="103"/>
      <c r="AP16" s="103"/>
      <c r="AQ16" s="103"/>
      <c r="AR16" s="111"/>
      <c r="AS16" s="111"/>
      <c r="AT16" s="111"/>
      <c r="AU16" s="111"/>
      <c r="AV16" s="111"/>
      <c r="AW16" s="103"/>
      <c r="AX16" s="103"/>
    </row>
    <row r="17" spans="1:50" ht="43.5" customHeight="1" x14ac:dyDescent="0.25">
      <c r="A17" s="104" t="str">
        <f>'2 CONTEXTO E IDENTIFICACIÓN'!A17</f>
        <v>R9</v>
      </c>
      <c r="B17" s="105" t="str">
        <f>+'2 CONTEXTO E IDENTIFICACIÓN'!F17</f>
        <v>Posibilidad de pérdida reputacional no publicación o publicion extemporánea  los diferentes tipos de contratos en las plataformas SECOP II y demás  LA NO PUBLICACION O PUBLICACION EXTEMPORANEA ES DEPENDE DEL PROCESO DE TALENTO HUMANO</v>
      </c>
      <c r="C17" s="141">
        <f>+'3 PROBABIL E IMPACTO INHERENTE'!E17</f>
        <v>1</v>
      </c>
      <c r="D17" s="141">
        <f>+'3 PROBABIL E IMPACTO INHERENTE'!M17</f>
        <v>0.4</v>
      </c>
      <c r="E17" s="136" t="str">
        <f>+'4 MAPA CALOR INHERENTE'!C17</f>
        <v>Muy Alta</v>
      </c>
      <c r="F17" s="136" t="str">
        <f>+'4 MAPA CALOR INHERENTE'!D17</f>
        <v>Menor</v>
      </c>
      <c r="G17" s="105" t="str">
        <f>+'4 MAPA CALOR INHERENTE'!E17</f>
        <v>Alto</v>
      </c>
      <c r="H17" s="135">
        <f>+'5 VALORACIÓN DEL CONTROL'!S43</f>
        <v>1</v>
      </c>
      <c r="I17" s="106">
        <f>+'5 VALORACIÓN DEL CONTROL'!T43</f>
        <v>0.4</v>
      </c>
      <c r="J17" s="136" t="str">
        <f t="shared" si="3"/>
        <v>Muy Alta</v>
      </c>
      <c r="K17" s="136" t="str">
        <f t="shared" si="4"/>
        <v>Menor</v>
      </c>
      <c r="L17" s="105" t="str">
        <f t="shared" si="5"/>
        <v>Alto</v>
      </c>
      <c r="M17" s="105" t="str">
        <f t="shared" si="0"/>
        <v>Requiere Plan de Acción</v>
      </c>
      <c r="N17" s="105" t="str">
        <f t="shared" si="1"/>
        <v>Reducir_mitigar_Transferir_Evitar</v>
      </c>
      <c r="O17" s="232"/>
      <c r="P17" s="105">
        <f t="shared" si="2"/>
        <v>0</v>
      </c>
      <c r="Q17" s="232"/>
      <c r="R17" s="232"/>
      <c r="S17" s="233"/>
      <c r="T17" s="233"/>
      <c r="U17" s="232"/>
      <c r="V17" s="232"/>
      <c r="W17" s="232"/>
      <c r="X17" s="232"/>
      <c r="Y17" s="232"/>
      <c r="Z17" s="232"/>
      <c r="AA17" s="107"/>
      <c r="AB17" s="107"/>
      <c r="AF17" s="108" t="s">
        <v>85</v>
      </c>
      <c r="AG17" s="100" t="s">
        <v>279</v>
      </c>
      <c r="AH17" s="100" t="s">
        <v>178</v>
      </c>
      <c r="AI17" s="91"/>
      <c r="AJ17" s="337" t="s">
        <v>278</v>
      </c>
      <c r="AK17" s="91"/>
      <c r="AL17" s="91"/>
      <c r="AM17" s="91"/>
      <c r="AN17" s="91"/>
      <c r="AO17" s="103"/>
      <c r="AP17" s="103"/>
      <c r="AQ17" s="103"/>
      <c r="AR17" s="111"/>
      <c r="AS17" s="111"/>
      <c r="AT17" s="111"/>
      <c r="AU17" s="111"/>
      <c r="AV17" s="111"/>
      <c r="AW17" s="103"/>
      <c r="AX17" s="103"/>
    </row>
    <row r="18" spans="1:50" ht="43.5" customHeight="1" x14ac:dyDescent="0.25">
      <c r="A18" s="104" t="str">
        <f>'2 CONTEXTO E IDENTIFICACIÓN'!A18</f>
        <v>R10</v>
      </c>
      <c r="B18" s="105" t="str">
        <f>+'2 CONTEXTO E IDENTIFICACIÓN'!F18</f>
        <v>Posibilidad de pérdida reputacional incumplimiento de las metas del Plan Anual de Adquisiciones debido a la falta de insumos y presupuesto para la ejecución del proceso, caso fortuito o fuerza mayor generada por un tercero PORQUE NO SE CUENTA CON UN SISTEMA DE INFORMACION POR PARTE DEL RESPONSABLE DEL ALMACEN</v>
      </c>
      <c r="C18" s="141">
        <f>+'3 PROBABIL E IMPACTO INHERENTE'!E18</f>
        <v>1</v>
      </c>
      <c r="D18" s="141">
        <f>+'3 PROBABIL E IMPACTO INHERENTE'!M18</f>
        <v>0.2</v>
      </c>
      <c r="E18" s="136" t="str">
        <f>+'4 MAPA CALOR INHERENTE'!C18</f>
        <v>Muy Alta</v>
      </c>
      <c r="F18" s="136" t="str">
        <f>+'4 MAPA CALOR INHERENTE'!D18</f>
        <v>Leve</v>
      </c>
      <c r="G18" s="105" t="str">
        <f>+'4 MAPA CALOR INHERENTE'!E18</f>
        <v>Alto</v>
      </c>
      <c r="H18" s="135">
        <f>+'5 VALORACIÓN DEL CONTROL'!S47</f>
        <v>1</v>
      </c>
      <c r="I18" s="106">
        <f>+'5 VALORACIÓN DEL CONTROL'!T47</f>
        <v>0.2</v>
      </c>
      <c r="J18" s="136" t="str">
        <f t="shared" si="3"/>
        <v>Muy Alta</v>
      </c>
      <c r="K18" s="136" t="str">
        <f t="shared" si="4"/>
        <v>Leve</v>
      </c>
      <c r="L18" s="105" t="str">
        <f t="shared" si="5"/>
        <v>Alto</v>
      </c>
      <c r="M18" s="105" t="str">
        <f t="shared" si="0"/>
        <v>Requiere Plan de Acción</v>
      </c>
      <c r="N18" s="105" t="str">
        <f t="shared" si="1"/>
        <v>Reducir_mitigar_Transferir_Evitar</v>
      </c>
      <c r="O18" s="232"/>
      <c r="P18" s="105">
        <f t="shared" si="2"/>
        <v>0</v>
      </c>
      <c r="Q18" s="232"/>
      <c r="R18" s="232"/>
      <c r="S18" s="233"/>
      <c r="T18" s="233"/>
      <c r="U18" s="232"/>
      <c r="V18" s="232"/>
      <c r="W18" s="232"/>
      <c r="X18" s="232"/>
      <c r="Y18" s="232"/>
      <c r="Z18" s="232"/>
      <c r="AA18" s="107"/>
      <c r="AB18" s="107"/>
      <c r="AE18" s="126"/>
      <c r="AF18" s="112" t="s">
        <v>5</v>
      </c>
      <c r="AG18" s="100" t="s">
        <v>279</v>
      </c>
      <c r="AH18" s="100" t="s">
        <v>178</v>
      </c>
      <c r="AI18" s="126"/>
      <c r="AJ18" s="337" t="s">
        <v>130</v>
      </c>
      <c r="AK18" s="126"/>
      <c r="AL18" s="126"/>
      <c r="AM18" s="126"/>
      <c r="AN18" s="126"/>
      <c r="AO18" s="103"/>
      <c r="AP18" s="103"/>
      <c r="AQ18" s="127"/>
      <c r="AR18" s="127"/>
      <c r="AS18" s="127"/>
      <c r="AT18" s="127"/>
      <c r="AU18" s="127"/>
      <c r="AV18" s="127"/>
      <c r="AW18" s="103"/>
      <c r="AX18" s="103"/>
    </row>
    <row r="19" spans="1:50" ht="43.5" customHeight="1" x14ac:dyDescent="0.25">
      <c r="A19" s="104" t="str">
        <f>'2 CONTEXTO E IDENTIFICACIÓN'!A19</f>
        <v>R11</v>
      </c>
      <c r="B19" s="105" t="str">
        <f>+'2 CONTEXTO E IDENTIFICACIÓN'!F19</f>
        <v>Posibilidad de pérdida reputacional Retrasos en los pagos a las cuentas o acreencias que se generan en la institución, entiéndase	gastos	de  PORQUE NO SE CUENTA CON UN SISTEMA DE INFORMACION POR PARTE DEL RESPONSABLE DEL AREA FINANCIERA</v>
      </c>
      <c r="C19" s="141">
        <f>+'3 PROBABIL E IMPACTO INHERENTE'!E19</f>
        <v>1</v>
      </c>
      <c r="D19" s="141">
        <f>+'3 PROBABIL E IMPACTO INHERENTE'!M19</f>
        <v>0.8</v>
      </c>
      <c r="E19" s="136" t="str">
        <f>+'4 MAPA CALOR INHERENTE'!C19</f>
        <v>Muy Alta</v>
      </c>
      <c r="F19" s="136" t="str">
        <f>+'4 MAPA CALOR INHERENTE'!D19</f>
        <v>Mayor</v>
      </c>
      <c r="G19" s="105" t="str">
        <f>+'4 MAPA CALOR INHERENTE'!E19</f>
        <v>Alto</v>
      </c>
      <c r="H19" s="135">
        <f>+'5 VALORACIÓN DEL CONTROL'!S51</f>
        <v>1</v>
      </c>
      <c r="I19" s="106">
        <f>+'5 VALORACIÓN DEL CONTROL'!T51</f>
        <v>0.8</v>
      </c>
      <c r="J19" s="136" t="str">
        <f t="shared" si="3"/>
        <v>Muy Alta</v>
      </c>
      <c r="K19" s="136" t="str">
        <f t="shared" si="4"/>
        <v>Mayor</v>
      </c>
      <c r="L19" s="105" t="str">
        <f t="shared" si="5"/>
        <v>Alto</v>
      </c>
      <c r="M19" s="105" t="str">
        <f t="shared" si="0"/>
        <v>Requiere Plan de Acción</v>
      </c>
      <c r="N19" s="105" t="str">
        <f t="shared" si="1"/>
        <v>Reducir_mitigar_Transferir_Evitar</v>
      </c>
      <c r="O19" s="232"/>
      <c r="P19" s="105">
        <f t="shared" si="2"/>
        <v>0</v>
      </c>
      <c r="Q19" s="232"/>
      <c r="R19" s="232"/>
      <c r="S19" s="233"/>
      <c r="T19" s="233"/>
      <c r="U19" s="232"/>
      <c r="V19" s="232"/>
      <c r="W19" s="232"/>
      <c r="X19" s="232"/>
      <c r="Y19" s="232"/>
      <c r="Z19" s="232"/>
      <c r="AA19" s="107"/>
      <c r="AB19" s="107"/>
      <c r="AE19" s="126"/>
      <c r="AF19" s="116" t="s">
        <v>86</v>
      </c>
      <c r="AG19" s="100" t="s">
        <v>129</v>
      </c>
      <c r="AH19" s="100" t="s">
        <v>179</v>
      </c>
      <c r="AM19" s="126"/>
      <c r="AN19" s="126"/>
      <c r="AO19" s="103"/>
      <c r="AP19" s="103"/>
      <c r="AQ19" s="103"/>
      <c r="AR19" s="111"/>
      <c r="AS19" s="111"/>
      <c r="AT19" s="111"/>
      <c r="AU19" s="111"/>
      <c r="AV19" s="111"/>
      <c r="AW19" s="103"/>
      <c r="AX19" s="103"/>
    </row>
    <row r="20" spans="1:50" ht="43.5" customHeight="1" x14ac:dyDescent="0.25">
      <c r="A20" s="104" t="str">
        <f>'2 CONTEXTO E IDENTIFICACIÓN'!A20</f>
        <v>R12</v>
      </c>
      <c r="B20" s="105" t="str">
        <f>+'2 CONTEXTO E IDENTIFICACIÓN'!F20</f>
        <v>Posibilidad de pérdida reputacional incumplimiento de las normas de Austeridad en el gasto PORQUE NO SE CUENTA CON UN SISTEMA DE INFORMACION POR PARTE DEL RESPONSABLE DEL AREA FINANCIERA</v>
      </c>
      <c r="C20" s="141">
        <f>+'3 PROBABIL E IMPACTO INHERENTE'!E20</f>
        <v>1</v>
      </c>
      <c r="D20" s="141">
        <f>+'3 PROBABIL E IMPACTO INHERENTE'!M20</f>
        <v>0.4</v>
      </c>
      <c r="E20" s="136" t="str">
        <f>+'4 MAPA CALOR INHERENTE'!C20</f>
        <v>Muy Alta</v>
      </c>
      <c r="F20" s="136" t="str">
        <f>+'4 MAPA CALOR INHERENTE'!D20</f>
        <v>Menor</v>
      </c>
      <c r="G20" s="105" t="str">
        <f>+'4 MAPA CALOR INHERENTE'!E20</f>
        <v>Alto</v>
      </c>
      <c r="H20" s="135">
        <f>+'5 VALORACIÓN DEL CONTROL'!S55</f>
        <v>1</v>
      </c>
      <c r="I20" s="106">
        <f>+'5 VALORACIÓN DEL CONTROL'!T55</f>
        <v>0.4</v>
      </c>
      <c r="J20" s="136" t="str">
        <f t="shared" si="3"/>
        <v>Muy Alta</v>
      </c>
      <c r="K20" s="136" t="str">
        <f t="shared" si="4"/>
        <v>Menor</v>
      </c>
      <c r="L20" s="105" t="str">
        <f t="shared" si="5"/>
        <v>Alto</v>
      </c>
      <c r="M20" s="105" t="str">
        <f t="shared" si="0"/>
        <v>Requiere Plan de Acción</v>
      </c>
      <c r="N20" s="105" t="str">
        <f t="shared" si="1"/>
        <v>Reducir_mitigar_Transferir_Evitar</v>
      </c>
      <c r="O20" s="232"/>
      <c r="P20" s="105">
        <f t="shared" si="2"/>
        <v>0</v>
      </c>
      <c r="Q20" s="232"/>
      <c r="R20" s="232"/>
      <c r="S20" s="233"/>
      <c r="T20" s="233"/>
      <c r="U20" s="232"/>
      <c r="V20" s="232"/>
      <c r="W20" s="232"/>
      <c r="X20" s="232"/>
      <c r="Y20" s="232"/>
      <c r="Z20" s="232"/>
      <c r="AA20" s="107"/>
      <c r="AB20" s="107"/>
      <c r="AC20" s="128"/>
      <c r="AD20" s="128"/>
      <c r="AE20" s="126"/>
      <c r="AF20" s="209"/>
      <c r="AM20" s="126"/>
      <c r="AN20" s="126"/>
      <c r="AO20" s="103"/>
      <c r="AP20" s="103"/>
      <c r="AQ20" s="103"/>
      <c r="AR20" s="111"/>
      <c r="AS20" s="111"/>
      <c r="AT20" s="111"/>
      <c r="AU20" s="111"/>
      <c r="AV20" s="111"/>
      <c r="AW20" s="103"/>
      <c r="AX20" s="103"/>
    </row>
    <row r="21" spans="1:50" ht="43.5" customHeight="1" x14ac:dyDescent="0.25">
      <c r="A21" s="104" t="str">
        <f>'2 CONTEXTO E IDENTIFICACIÓN'!A21</f>
        <v>R13</v>
      </c>
      <c r="B21" s="105" t="str">
        <f>+'2 CONTEXTO E IDENTIFICACIÓN'!F21</f>
        <v>Posibilidad de pérdida reputacional por no participar en procesos de defensa debido al vencimiento de términos PORQUE NO SE CUENTA CON UN SISTEMA DE INFORMACION PARA EL PROCESO DE JURIDICA</v>
      </c>
      <c r="C21" s="141">
        <f>+'3 PROBABIL E IMPACTO INHERENTE'!E21</f>
        <v>1</v>
      </c>
      <c r="D21" s="141">
        <f>+'3 PROBABIL E IMPACTO INHERENTE'!M21</f>
        <v>0.4</v>
      </c>
      <c r="E21" s="136" t="str">
        <f>+'4 MAPA CALOR INHERENTE'!C21</f>
        <v>Muy Alta</v>
      </c>
      <c r="F21" s="136" t="str">
        <f>+'4 MAPA CALOR INHERENTE'!D21</f>
        <v>Menor</v>
      </c>
      <c r="G21" s="105" t="str">
        <f>+'4 MAPA CALOR INHERENTE'!E21</f>
        <v>Alto</v>
      </c>
      <c r="H21" s="135">
        <f>+'5 VALORACIÓN DEL CONTROL'!S59</f>
        <v>1</v>
      </c>
      <c r="I21" s="106">
        <f>+'5 VALORACIÓN DEL CONTROL'!T59</f>
        <v>0.4</v>
      </c>
      <c r="J21" s="136" t="str">
        <f t="shared" si="3"/>
        <v>Muy Alta</v>
      </c>
      <c r="K21" s="136" t="str">
        <f t="shared" si="4"/>
        <v>Menor</v>
      </c>
      <c r="L21" s="105" t="str">
        <f t="shared" si="5"/>
        <v>Alto</v>
      </c>
      <c r="M21" s="105" t="str">
        <f t="shared" si="0"/>
        <v>Requiere Plan de Acción</v>
      </c>
      <c r="N21" s="105" t="str">
        <f t="shared" si="1"/>
        <v>Reducir_mitigar_Transferir_Evitar</v>
      </c>
      <c r="O21" s="232"/>
      <c r="P21" s="105">
        <f t="shared" si="2"/>
        <v>0</v>
      </c>
      <c r="Q21" s="232"/>
      <c r="R21" s="232"/>
      <c r="S21" s="233"/>
      <c r="T21" s="233"/>
      <c r="U21" s="232"/>
      <c r="V21" s="232"/>
      <c r="W21" s="232"/>
      <c r="X21" s="232"/>
      <c r="Y21" s="232"/>
      <c r="Z21" s="232"/>
      <c r="AA21" s="107"/>
      <c r="AB21" s="107"/>
      <c r="AC21" s="128"/>
      <c r="AD21" s="128"/>
      <c r="AE21" s="129"/>
      <c r="AM21" s="126"/>
      <c r="AN21" s="126"/>
      <c r="AO21" s="103"/>
      <c r="AP21" s="124"/>
      <c r="AQ21" s="124"/>
      <c r="AR21" s="124"/>
      <c r="AS21" s="124"/>
      <c r="AT21" s="124"/>
      <c r="AU21" s="124"/>
      <c r="AV21" s="111"/>
      <c r="AW21" s="103"/>
      <c r="AX21" s="103"/>
    </row>
    <row r="22" spans="1:50" ht="43.5" customHeight="1" x14ac:dyDescent="0.25">
      <c r="A22" s="104" t="str">
        <f>'2 CONTEXTO E IDENTIFICACIÓN'!A22</f>
        <v>R14</v>
      </c>
      <c r="B22" s="105" t="str">
        <f>+'2 CONTEXTO E IDENTIFICACIÓN'!F22</f>
        <v>Posibilidad de pérdida reputacional Por hallazgos de los organismos de control o notificacion de entidades externas debido a la presentación fuera de terminos de los informes de ley LOS HALLAZGOS EN EL PROCESO AUDITOR POR PARTE DE LOS ENTES, DEBE SER ACOMPAÑADO POR LA OFICINA DE CONTROL INTERNO</v>
      </c>
      <c r="C22" s="141">
        <f>+'3 PROBABIL E IMPACTO INHERENTE'!E22</f>
        <v>1</v>
      </c>
      <c r="D22" s="141">
        <f>+'3 PROBABIL E IMPACTO INHERENTE'!M22</f>
        <v>0.4</v>
      </c>
      <c r="E22" s="136" t="str">
        <f>+'4 MAPA CALOR INHERENTE'!C22</f>
        <v>Muy Alta</v>
      </c>
      <c r="F22" s="136" t="str">
        <f>+'4 MAPA CALOR INHERENTE'!D22</f>
        <v>Menor</v>
      </c>
      <c r="G22" s="105" t="str">
        <f>+'4 MAPA CALOR INHERENTE'!E22</f>
        <v>Alto</v>
      </c>
      <c r="H22" s="135">
        <f>+'5 VALORACIÓN DEL CONTROL'!S63</f>
        <v>1</v>
      </c>
      <c r="I22" s="106">
        <f>+'5 VALORACIÓN DEL CONTROL'!T63</f>
        <v>0.4</v>
      </c>
      <c r="J22" s="136" t="str">
        <f t="shared" si="3"/>
        <v>Muy Alta</v>
      </c>
      <c r="K22" s="136" t="str">
        <f t="shared" si="4"/>
        <v>Menor</v>
      </c>
      <c r="L22" s="105" t="str">
        <f t="shared" si="5"/>
        <v>Alto</v>
      </c>
      <c r="M22" s="105" t="str">
        <f t="shared" si="0"/>
        <v>Requiere Plan de Acción</v>
      </c>
      <c r="N22" s="105" t="str">
        <f t="shared" si="1"/>
        <v>Reducir_mitigar_Transferir_Evitar</v>
      </c>
      <c r="O22" s="232"/>
      <c r="P22" s="105">
        <f t="shared" si="2"/>
        <v>0</v>
      </c>
      <c r="Q22" s="232"/>
      <c r="R22" s="232"/>
      <c r="S22" s="233"/>
      <c r="T22" s="233"/>
      <c r="U22" s="232"/>
      <c r="V22" s="232"/>
      <c r="W22" s="232"/>
      <c r="X22" s="232"/>
      <c r="Y22" s="232"/>
      <c r="Z22" s="232"/>
      <c r="AA22" s="107"/>
      <c r="AB22" s="107"/>
      <c r="AC22" s="128"/>
      <c r="AD22" s="128"/>
      <c r="AO22" s="103"/>
      <c r="AP22" s="130"/>
      <c r="AQ22" s="130"/>
      <c r="AR22" s="130"/>
      <c r="AS22" s="130"/>
      <c r="AT22" s="130"/>
      <c r="AU22" s="130"/>
      <c r="AV22" s="111"/>
      <c r="AW22" s="103"/>
      <c r="AX22" s="103"/>
    </row>
    <row r="23" spans="1:50" ht="43.5" customHeight="1" x14ac:dyDescent="0.25">
      <c r="A23" s="104" t="str">
        <f>'2 CONTEXTO E IDENTIFICACIÓN'!A23</f>
        <v>R15</v>
      </c>
      <c r="B23" s="105" t="str">
        <f>+'2 CONTEXTO E IDENTIFICACIÓN'!F23</f>
        <v>Posibilidad de pérdida reputacional LA ENTIDAD NO CUENTA CON INFORMACION ACTULIAZADA DE LOS BIENES ACTIVOS CON LOS QUE CUENTA LA ENTIDAD NO CUENTA CON UN INVENTARIO ACTUALIZADO</v>
      </c>
      <c r="C23" s="141">
        <f>+'3 PROBABIL E IMPACTO INHERENTE'!E23</f>
        <v>1</v>
      </c>
      <c r="D23" s="141">
        <f>+'3 PROBABIL E IMPACTO INHERENTE'!M23</f>
        <v>0.8</v>
      </c>
      <c r="E23" s="136" t="str">
        <f>+'4 MAPA CALOR INHERENTE'!C23</f>
        <v>Muy Alta</v>
      </c>
      <c r="F23" s="136" t="str">
        <f>+'4 MAPA CALOR INHERENTE'!D23</f>
        <v>Mayor</v>
      </c>
      <c r="G23" s="105" t="str">
        <f>+'4 MAPA CALOR INHERENTE'!E23</f>
        <v>Alto</v>
      </c>
      <c r="H23" s="135">
        <f>+'5 VALORACIÓN DEL CONTROL'!S67</f>
        <v>1</v>
      </c>
      <c r="I23" s="106">
        <f>+'5 VALORACIÓN DEL CONTROL'!T67</f>
        <v>0.8</v>
      </c>
      <c r="J23" s="136" t="str">
        <f t="shared" si="3"/>
        <v>Muy Alta</v>
      </c>
      <c r="K23" s="136" t="str">
        <f t="shared" si="4"/>
        <v>Mayor</v>
      </c>
      <c r="L23" s="105" t="str">
        <f t="shared" si="5"/>
        <v>Alto</v>
      </c>
      <c r="M23" s="105" t="str">
        <f t="shared" si="0"/>
        <v>Requiere Plan de Acción</v>
      </c>
      <c r="N23" s="105" t="str">
        <f t="shared" si="1"/>
        <v>Reducir_mitigar_Transferir_Evitar</v>
      </c>
      <c r="O23" s="232"/>
      <c r="P23" s="105">
        <f t="shared" si="2"/>
        <v>0</v>
      </c>
      <c r="Q23" s="232"/>
      <c r="R23" s="232"/>
      <c r="S23" s="233"/>
      <c r="T23" s="233"/>
      <c r="U23" s="232"/>
      <c r="V23" s="232"/>
      <c r="W23" s="232"/>
      <c r="X23" s="232"/>
      <c r="Y23" s="232"/>
      <c r="Z23" s="232"/>
      <c r="AA23" s="107"/>
      <c r="AB23" s="107"/>
      <c r="AC23" s="128"/>
      <c r="AD23" s="128"/>
      <c r="AO23" s="103"/>
      <c r="AP23" s="124"/>
      <c r="AQ23" s="124"/>
      <c r="AR23" s="124"/>
      <c r="AS23" s="124"/>
      <c r="AT23" s="124"/>
      <c r="AU23" s="124"/>
      <c r="AV23" s="111"/>
      <c r="AW23" s="103"/>
      <c r="AX23" s="103"/>
    </row>
    <row r="24" spans="1:50" ht="43.5" customHeight="1" x14ac:dyDescent="0.25">
      <c r="A24" s="104" t="str">
        <f>'2 CONTEXTO E IDENTIFICACIÓN'!A24</f>
        <v>R16</v>
      </c>
      <c r="B24" s="105" t="str">
        <f>+'2 CONTEXTO E IDENTIFICACIÓN'!F24</f>
        <v xml:space="preserve">Posibilidad de pérdida reputacional  </v>
      </c>
      <c r="C24" s="141" t="str">
        <f>+'3 PROBABIL E IMPACTO INHERENTE'!E24</f>
        <v/>
      </c>
      <c r="D24" s="141" t="str">
        <f>+'3 PROBABIL E IMPACTO INHERENTE'!M24</f>
        <v/>
      </c>
      <c r="E24" s="136" t="str">
        <f>+'4 MAPA CALOR INHERENTE'!C24</f>
        <v/>
      </c>
      <c r="F24" s="136" t="str">
        <f>+'4 MAPA CALOR INHERENTE'!D24</f>
        <v/>
      </c>
      <c r="G24" s="105" t="str">
        <f>+'4 MAPA CALOR INHERENTE'!E24</f>
        <v/>
      </c>
      <c r="H24" s="135" t="str">
        <f>+'5 VALORACIÓN DEL CONTROL'!S71</f>
        <v/>
      </c>
      <c r="I24" s="106" t="str">
        <f>+'5 VALORACIÓN DEL CONTROL'!T71</f>
        <v/>
      </c>
      <c r="J24" s="136" t="str">
        <f t="shared" si="3"/>
        <v/>
      </c>
      <c r="K24" s="136" t="str">
        <f t="shared" si="4"/>
        <v/>
      </c>
      <c r="L24" s="105" t="str">
        <f t="shared" si="5"/>
        <v/>
      </c>
      <c r="M24" s="105" t="str">
        <f t="shared" si="0"/>
        <v/>
      </c>
      <c r="N24" s="105" t="str">
        <f t="shared" si="1"/>
        <v/>
      </c>
      <c r="O24" s="232"/>
      <c r="P24" s="105" t="str">
        <f t="shared" si="2"/>
        <v/>
      </c>
      <c r="Q24" s="232"/>
      <c r="R24" s="232"/>
      <c r="S24" s="233"/>
      <c r="T24" s="233"/>
      <c r="U24" s="232"/>
      <c r="V24" s="232"/>
      <c r="W24" s="232"/>
      <c r="X24" s="232"/>
      <c r="Y24" s="232"/>
      <c r="Z24" s="232"/>
      <c r="AA24" s="107"/>
      <c r="AB24" s="107"/>
      <c r="AO24" s="103"/>
      <c r="AP24" s="124"/>
      <c r="AQ24" s="124"/>
      <c r="AR24" s="124"/>
      <c r="AS24" s="124"/>
      <c r="AT24" s="124"/>
      <c r="AU24" s="124"/>
      <c r="AV24" s="111"/>
      <c r="AW24" s="103"/>
      <c r="AX24" s="103"/>
    </row>
    <row r="25" spans="1:50" ht="43.5" customHeight="1" x14ac:dyDescent="0.3">
      <c r="A25" s="104" t="str">
        <f>'2 CONTEXTO E IDENTIFICACIÓN'!A25</f>
        <v>R17</v>
      </c>
      <c r="B25" s="105" t="str">
        <f>+'2 CONTEXTO E IDENTIFICACIÓN'!F25</f>
        <v xml:space="preserve">Posibilidad de pérdida reputacional  </v>
      </c>
      <c r="C25" s="141" t="str">
        <f>+'3 PROBABIL E IMPACTO INHERENTE'!E25</f>
        <v/>
      </c>
      <c r="D25" s="141" t="str">
        <f>+'3 PROBABIL E IMPACTO INHERENTE'!M25</f>
        <v/>
      </c>
      <c r="E25" s="136" t="str">
        <f>+'4 MAPA CALOR INHERENTE'!C25</f>
        <v/>
      </c>
      <c r="F25" s="136" t="str">
        <f>+'4 MAPA CALOR INHERENTE'!D25</f>
        <v/>
      </c>
      <c r="G25" s="105" t="str">
        <f>+'4 MAPA CALOR INHERENTE'!E25</f>
        <v/>
      </c>
      <c r="H25" s="135" t="str">
        <f>+'5 VALORACIÓN DEL CONTROL'!S75</f>
        <v/>
      </c>
      <c r="I25" s="106" t="str">
        <f>+'5 VALORACIÓN DEL CONTROL'!T75</f>
        <v/>
      </c>
      <c r="J25" s="136" t="str">
        <f t="shared" si="3"/>
        <v/>
      </c>
      <c r="K25" s="136" t="str">
        <f t="shared" si="4"/>
        <v/>
      </c>
      <c r="L25" s="105" t="str">
        <f t="shared" si="5"/>
        <v/>
      </c>
      <c r="M25" s="105" t="str">
        <f t="shared" si="0"/>
        <v/>
      </c>
      <c r="N25" s="105" t="str">
        <f t="shared" si="1"/>
        <v/>
      </c>
      <c r="O25" s="232"/>
      <c r="P25" s="105" t="str">
        <f t="shared" si="2"/>
        <v/>
      </c>
      <c r="Q25" s="232"/>
      <c r="R25" s="232"/>
      <c r="S25" s="233"/>
      <c r="T25" s="233"/>
      <c r="U25" s="232"/>
      <c r="V25" s="232"/>
      <c r="W25" s="232"/>
      <c r="X25" s="232"/>
      <c r="Y25" s="232"/>
      <c r="Z25" s="232"/>
      <c r="AA25" s="107"/>
      <c r="AB25" s="107"/>
    </row>
    <row r="26" spans="1:50" ht="43.5" customHeight="1" x14ac:dyDescent="0.3">
      <c r="A26" s="104" t="str">
        <f>'2 CONTEXTO E IDENTIFICACIÓN'!A26</f>
        <v>R18</v>
      </c>
      <c r="B26" s="105" t="str">
        <f>+'2 CONTEXTO E IDENTIFICACIÓN'!F26</f>
        <v xml:space="preserve">Posibilidad de pérdida reputacional  </v>
      </c>
      <c r="C26" s="141" t="str">
        <f>+'3 PROBABIL E IMPACTO INHERENTE'!E26</f>
        <v/>
      </c>
      <c r="D26" s="141" t="str">
        <f>+'3 PROBABIL E IMPACTO INHERENTE'!M26</f>
        <v/>
      </c>
      <c r="E26" s="136" t="str">
        <f>+'4 MAPA CALOR INHERENTE'!C26</f>
        <v/>
      </c>
      <c r="F26" s="136" t="str">
        <f>+'4 MAPA CALOR INHERENTE'!D26</f>
        <v/>
      </c>
      <c r="G26" s="105" t="str">
        <f>+'4 MAPA CALOR INHERENTE'!E26</f>
        <v/>
      </c>
      <c r="H26" s="135" t="str">
        <f>+'5 VALORACIÓN DEL CONTROL'!S79</f>
        <v/>
      </c>
      <c r="I26" s="106" t="str">
        <f>+'5 VALORACIÓN DEL CONTROL'!T79</f>
        <v/>
      </c>
      <c r="J26" s="136" t="str">
        <f t="shared" si="3"/>
        <v/>
      </c>
      <c r="K26" s="136" t="str">
        <f t="shared" si="4"/>
        <v/>
      </c>
      <c r="L26" s="105" t="str">
        <f t="shared" si="5"/>
        <v/>
      </c>
      <c r="M26" s="105" t="str">
        <f t="shared" si="0"/>
        <v/>
      </c>
      <c r="N26" s="105" t="str">
        <f t="shared" si="1"/>
        <v/>
      </c>
      <c r="O26" s="232"/>
      <c r="P26" s="105" t="str">
        <f t="shared" si="2"/>
        <v/>
      </c>
      <c r="Q26" s="232"/>
      <c r="R26" s="232"/>
      <c r="S26" s="233"/>
      <c r="T26" s="233"/>
      <c r="U26" s="232"/>
      <c r="V26" s="232"/>
      <c r="W26" s="232"/>
      <c r="X26" s="232"/>
      <c r="Y26" s="232"/>
      <c r="Z26" s="232"/>
      <c r="AA26" s="107"/>
      <c r="AB26" s="107"/>
    </row>
    <row r="27" spans="1:50" ht="43.5" customHeight="1" x14ac:dyDescent="0.3">
      <c r="A27" s="104" t="str">
        <f>'2 CONTEXTO E IDENTIFICACIÓN'!A27</f>
        <v>R19</v>
      </c>
      <c r="B27" s="105" t="str">
        <f>+'2 CONTEXTO E IDENTIFICACIÓN'!F27</f>
        <v xml:space="preserve">Posibilidad de pérdida reputacional  </v>
      </c>
      <c r="C27" s="141" t="str">
        <f>+'3 PROBABIL E IMPACTO INHERENTE'!E27</f>
        <v/>
      </c>
      <c r="D27" s="141" t="str">
        <f>+'3 PROBABIL E IMPACTO INHERENTE'!M27</f>
        <v/>
      </c>
      <c r="E27" s="136" t="str">
        <f>+'4 MAPA CALOR INHERENTE'!C27</f>
        <v/>
      </c>
      <c r="F27" s="136" t="str">
        <f>+'4 MAPA CALOR INHERENTE'!D27</f>
        <v/>
      </c>
      <c r="G27" s="105" t="str">
        <f>+'4 MAPA CALOR INHERENTE'!E27</f>
        <v/>
      </c>
      <c r="H27" s="135" t="str">
        <f>+'5 VALORACIÓN DEL CONTROL'!S83</f>
        <v/>
      </c>
      <c r="I27" s="106" t="str">
        <f>+'5 VALORACIÓN DEL CONTROL'!T83</f>
        <v/>
      </c>
      <c r="J27" s="136" t="str">
        <f t="shared" si="3"/>
        <v/>
      </c>
      <c r="K27" s="136" t="str">
        <f t="shared" si="4"/>
        <v/>
      </c>
      <c r="L27" s="105" t="str">
        <f t="shared" si="5"/>
        <v/>
      </c>
      <c r="M27" s="105" t="str">
        <f t="shared" si="0"/>
        <v/>
      </c>
      <c r="N27" s="105" t="str">
        <f t="shared" si="1"/>
        <v/>
      </c>
      <c r="O27" s="232"/>
      <c r="P27" s="105" t="str">
        <f t="shared" si="2"/>
        <v/>
      </c>
      <c r="Q27" s="232"/>
      <c r="R27" s="232"/>
      <c r="S27" s="233"/>
      <c r="T27" s="233"/>
      <c r="U27" s="232"/>
      <c r="V27" s="232"/>
      <c r="W27" s="232"/>
      <c r="X27" s="232"/>
      <c r="Y27" s="232"/>
      <c r="Z27" s="232"/>
      <c r="AA27" s="107"/>
      <c r="AB27" s="107"/>
    </row>
    <row r="28" spans="1:50" ht="43.5" customHeight="1" x14ac:dyDescent="0.3">
      <c r="A28" s="104" t="str">
        <f>'2 CONTEXTO E IDENTIFICACIÓN'!A28</f>
        <v>R20</v>
      </c>
      <c r="B28" s="105" t="str">
        <f>+'2 CONTEXTO E IDENTIFICACIÓN'!F28</f>
        <v xml:space="preserve">Posibilidad de pérdida reputacional  </v>
      </c>
      <c r="C28" s="141" t="str">
        <f>+'3 PROBABIL E IMPACTO INHERENTE'!E28</f>
        <v/>
      </c>
      <c r="D28" s="141" t="str">
        <f>+'3 PROBABIL E IMPACTO INHERENTE'!M28</f>
        <v/>
      </c>
      <c r="E28" s="136" t="str">
        <f>+'4 MAPA CALOR INHERENTE'!C28</f>
        <v/>
      </c>
      <c r="F28" s="136" t="str">
        <f>+'4 MAPA CALOR INHERENTE'!D28</f>
        <v/>
      </c>
      <c r="G28" s="105" t="str">
        <f>+'4 MAPA CALOR INHERENTE'!E28</f>
        <v/>
      </c>
      <c r="H28" s="135" t="str">
        <f>+'5 VALORACIÓN DEL CONTROL'!S87</f>
        <v/>
      </c>
      <c r="I28" s="106" t="str">
        <f>+'5 VALORACIÓN DEL CONTROL'!T87</f>
        <v/>
      </c>
      <c r="J28" s="136" t="str">
        <f t="shared" si="3"/>
        <v/>
      </c>
      <c r="K28" s="136" t="str">
        <f t="shared" si="4"/>
        <v/>
      </c>
      <c r="L28" s="105" t="str">
        <f t="shared" si="5"/>
        <v/>
      </c>
      <c r="M28" s="105" t="str">
        <f t="shared" si="0"/>
        <v/>
      </c>
      <c r="N28" s="105" t="str">
        <f t="shared" si="1"/>
        <v/>
      </c>
      <c r="O28" s="232"/>
      <c r="P28" s="105" t="str">
        <f t="shared" si="2"/>
        <v/>
      </c>
      <c r="Q28" s="232"/>
      <c r="R28" s="232"/>
      <c r="S28" s="233"/>
      <c r="T28" s="233"/>
      <c r="U28" s="232"/>
      <c r="V28" s="232"/>
      <c r="W28" s="232"/>
      <c r="X28" s="232"/>
      <c r="Y28" s="232"/>
      <c r="Z28" s="232"/>
      <c r="AA28" s="107"/>
      <c r="AB28" s="107"/>
    </row>
    <row r="29" spans="1:50" ht="14.4" customHeight="1" x14ac:dyDescent="0.3">
      <c r="B29" s="87"/>
      <c r="C29" s="87"/>
      <c r="D29" s="87"/>
      <c r="G29" s="87"/>
      <c r="I29" s="87"/>
      <c r="L29" s="87"/>
      <c r="M29" s="87"/>
      <c r="N29" s="87"/>
      <c r="O29" s="87"/>
      <c r="P29" s="87"/>
      <c r="Q29" s="87"/>
      <c r="R29" s="87"/>
      <c r="S29" s="142"/>
      <c r="T29" s="142"/>
      <c r="U29" s="87"/>
      <c r="V29" s="87"/>
      <c r="W29" s="87"/>
      <c r="X29" s="87"/>
      <c r="Y29" s="87"/>
      <c r="Z29" s="87"/>
      <c r="AA29" s="87"/>
      <c r="AB29" s="87"/>
      <c r="AM29" s="92"/>
      <c r="AN29" s="92"/>
      <c r="AO29" s="92"/>
      <c r="AP29" s="92"/>
      <c r="AQ29" s="92"/>
      <c r="AR29" s="87"/>
      <c r="AS29" s="87"/>
      <c r="AT29" s="87"/>
      <c r="AU29" s="87"/>
      <c r="AV29" s="87"/>
    </row>
    <row r="30" spans="1:50" ht="39" customHeight="1" x14ac:dyDescent="0.3">
      <c r="B30" s="87"/>
      <c r="C30" s="87"/>
      <c r="D30" s="87"/>
      <c r="G30" s="87"/>
      <c r="I30" s="87"/>
      <c r="L30" s="87"/>
      <c r="M30" s="87"/>
      <c r="N30" s="87"/>
      <c r="O30" s="87"/>
      <c r="P30" s="87"/>
      <c r="Q30" s="87"/>
      <c r="R30" s="87"/>
      <c r="S30" s="142"/>
      <c r="T30" s="142"/>
      <c r="U30" s="87"/>
      <c r="V30" s="87"/>
      <c r="W30" s="87"/>
      <c r="X30" s="87"/>
      <c r="Y30" s="87"/>
      <c r="Z30" s="87"/>
      <c r="AA30" s="87"/>
      <c r="AB30" s="87"/>
      <c r="AM30" s="92"/>
      <c r="AN30" s="92"/>
      <c r="AO30" s="92"/>
      <c r="AP30" s="92"/>
      <c r="AQ30" s="92"/>
      <c r="AR30" s="87"/>
      <c r="AS30" s="87"/>
      <c r="AT30" s="87"/>
      <c r="AU30" s="87"/>
      <c r="AV30" s="87"/>
    </row>
    <row r="31" spans="1:50" ht="19.5" customHeight="1" x14ac:dyDescent="0.3">
      <c r="B31" s="87"/>
      <c r="C31" s="87"/>
      <c r="D31" s="87"/>
      <c r="G31" s="87"/>
      <c r="I31" s="87"/>
      <c r="L31" s="87"/>
      <c r="M31" s="87"/>
      <c r="N31" s="87"/>
      <c r="O31" s="87"/>
      <c r="P31" s="87"/>
      <c r="Q31" s="87"/>
      <c r="R31" s="87"/>
      <c r="S31" s="142"/>
      <c r="T31" s="142"/>
      <c r="U31" s="87"/>
      <c r="V31" s="87"/>
      <c r="W31" s="87"/>
      <c r="X31" s="87"/>
      <c r="Y31" s="87"/>
      <c r="Z31" s="87"/>
      <c r="AA31" s="87"/>
      <c r="AB31" s="87"/>
      <c r="AM31" s="92"/>
      <c r="AN31" s="92"/>
      <c r="AO31" s="92"/>
      <c r="AP31" s="92"/>
      <c r="AQ31" s="92"/>
      <c r="AR31" s="87"/>
      <c r="AS31" s="87"/>
      <c r="AT31" s="87"/>
      <c r="AU31" s="87"/>
      <c r="AV31" s="87"/>
    </row>
    <row r="32" spans="1:50" ht="19.5" customHeight="1" x14ac:dyDescent="0.3">
      <c r="B32" s="87"/>
      <c r="C32" s="87"/>
      <c r="D32" s="87"/>
      <c r="G32" s="87"/>
      <c r="I32" s="87"/>
      <c r="L32" s="87"/>
      <c r="M32" s="87"/>
      <c r="N32" s="87"/>
      <c r="O32" s="87"/>
      <c r="P32" s="87"/>
      <c r="Q32" s="87"/>
      <c r="R32" s="87"/>
      <c r="S32" s="142"/>
      <c r="T32" s="142"/>
      <c r="U32" s="87"/>
      <c r="V32" s="87"/>
      <c r="W32" s="87"/>
      <c r="X32" s="87"/>
      <c r="Y32" s="87"/>
      <c r="Z32" s="87"/>
      <c r="AA32" s="87"/>
      <c r="AB32" s="87"/>
      <c r="AM32" s="92"/>
      <c r="AN32" s="92"/>
      <c r="AO32" s="92"/>
      <c r="AP32" s="92"/>
      <c r="AQ32" s="92"/>
      <c r="AR32" s="87"/>
      <c r="AS32" s="87"/>
      <c r="AT32" s="87"/>
      <c r="AU32" s="87"/>
      <c r="AV32" s="87"/>
    </row>
    <row r="33" spans="5:43" s="87" customFormat="1" ht="19.5" customHeight="1" x14ac:dyDescent="0.3">
      <c r="E33" s="137"/>
      <c r="F33" s="137"/>
      <c r="H33" s="92"/>
      <c r="J33" s="137"/>
      <c r="K33" s="137"/>
      <c r="S33" s="142"/>
      <c r="T33" s="142"/>
      <c r="AM33" s="92"/>
      <c r="AN33" s="92"/>
      <c r="AO33" s="92"/>
      <c r="AP33" s="92"/>
      <c r="AQ33" s="92"/>
    </row>
    <row r="34" spans="5:43" s="87" customFormat="1" ht="19.5" customHeight="1" x14ac:dyDescent="0.3">
      <c r="E34" s="137"/>
      <c r="F34" s="137"/>
      <c r="H34" s="92"/>
      <c r="J34" s="137"/>
      <c r="K34" s="137"/>
      <c r="S34" s="142"/>
      <c r="T34" s="142"/>
      <c r="AM34" s="92"/>
      <c r="AN34" s="92"/>
      <c r="AO34" s="92"/>
      <c r="AP34" s="92"/>
      <c r="AQ34" s="92"/>
    </row>
    <row r="35" spans="5:43" s="87" customFormat="1" ht="19.5" customHeight="1" x14ac:dyDescent="0.3">
      <c r="E35" s="137"/>
      <c r="F35" s="137"/>
      <c r="H35" s="92"/>
      <c r="J35" s="137"/>
      <c r="K35" s="137"/>
      <c r="S35" s="142"/>
      <c r="T35" s="142"/>
      <c r="AM35" s="92"/>
      <c r="AN35" s="92"/>
      <c r="AO35" s="92"/>
      <c r="AP35" s="92"/>
      <c r="AQ35" s="92"/>
    </row>
  </sheetData>
  <sheetProtection sheet="1" formatCells="0" formatColumns="0" formatRows="0" sort="0" autoFilter="0" pivotTables="0"/>
  <autoFilter ref="A8:AX8" xr:uid="{00000000-0009-0000-0000-000007000000}">
    <filterColumn colId="41" showButton="0"/>
    <filterColumn colId="42" showButton="0"/>
    <filterColumn colId="43" showButton="0"/>
    <filterColumn colId="44" showButton="0"/>
    <filterColumn colId="45" showButton="0"/>
    <filterColumn colId="46" showButton="0"/>
  </autoFilter>
  <dataConsolidate/>
  <mergeCells count="10">
    <mergeCell ref="AC9:AC13"/>
    <mergeCell ref="E7:G7"/>
    <mergeCell ref="AF5:AJ5"/>
    <mergeCell ref="A1:A2"/>
    <mergeCell ref="B1:B2"/>
    <mergeCell ref="J7:L7"/>
    <mergeCell ref="U7:W7"/>
    <mergeCell ref="Q7:T7"/>
    <mergeCell ref="B4:D4"/>
    <mergeCell ref="B5:D5"/>
  </mergeCells>
  <conditionalFormatting sqref="E9:E28">
    <cfRule type="cellIs" dxfId="71" priority="6" operator="equal">
      <formula>$AE$13</formula>
    </cfRule>
    <cfRule type="cellIs" dxfId="70" priority="7" operator="equal">
      <formula>$AE$12</formula>
    </cfRule>
    <cfRule type="cellIs" dxfId="69" priority="8" operator="equal">
      <formula>$AE$11</formula>
    </cfRule>
    <cfRule type="cellIs" dxfId="68" priority="9" operator="equal">
      <formula>$AE$10</formula>
    </cfRule>
    <cfRule type="cellIs" dxfId="67" priority="10" operator="equal">
      <formula>$AE$9</formula>
    </cfRule>
  </conditionalFormatting>
  <conditionalFormatting sqref="F9:F28">
    <cfRule type="cellIs" dxfId="66" priority="1" operator="equal">
      <formula>$AF$8</formula>
    </cfRule>
    <cfRule type="cellIs" dxfId="65" priority="2" operator="equal">
      <formula>$AG$8</formula>
    </cfRule>
    <cfRule type="cellIs" dxfId="64" priority="3" operator="equal">
      <formula>$AH$8</formula>
    </cfRule>
    <cfRule type="cellIs" dxfId="63" priority="4" operator="equal">
      <formula>$AI$8</formula>
    </cfRule>
    <cfRule type="cellIs" dxfId="62" priority="5" operator="equal">
      <formula>$AJ$8</formula>
    </cfRule>
  </conditionalFormatting>
  <conditionalFormatting sqref="G9:G28">
    <cfRule type="cellIs" dxfId="61" priority="11" operator="equal">
      <formula>$AF$16</formula>
    </cfRule>
    <cfRule type="cellIs" dxfId="60" priority="12" operator="equal">
      <formula>$AF$17</formula>
    </cfRule>
    <cfRule type="cellIs" dxfId="59" priority="13" operator="equal">
      <formula>$AF$18</formula>
    </cfRule>
    <cfRule type="cellIs" dxfId="58" priority="14" operator="equal">
      <formula>$AF$19</formula>
    </cfRule>
  </conditionalFormatting>
  <conditionalFormatting sqref="I9:J28">
    <cfRule type="cellIs" dxfId="57" priority="15" operator="equal">
      <formula>$AE$13</formula>
    </cfRule>
    <cfRule type="cellIs" dxfId="56" priority="16" operator="equal">
      <formula>$AE$12</formula>
    </cfRule>
    <cfRule type="cellIs" dxfId="55" priority="17" operator="equal">
      <formula>$AE$11</formula>
    </cfRule>
    <cfRule type="cellIs" dxfId="54" priority="18" operator="equal">
      <formula>$AE$10</formula>
    </cfRule>
    <cfRule type="cellIs" dxfId="53" priority="19" operator="equal">
      <formula>$AE$9</formula>
    </cfRule>
  </conditionalFormatting>
  <conditionalFormatting sqref="K9:K28">
    <cfRule type="cellIs" dxfId="52" priority="20" operator="equal">
      <formula>$AF$8</formula>
    </cfRule>
    <cfRule type="cellIs" dxfId="51" priority="21" operator="equal">
      <formula>$AG$8</formula>
    </cfRule>
    <cfRule type="cellIs" dxfId="50" priority="22" operator="equal">
      <formula>$AH$8</formula>
    </cfRule>
    <cfRule type="cellIs" dxfId="49" priority="23" operator="equal">
      <formula>$AI$8</formula>
    </cfRule>
    <cfRule type="cellIs" dxfId="48" priority="24" operator="equal">
      <formula>$AJ$8</formula>
    </cfRule>
  </conditionalFormatting>
  <conditionalFormatting sqref="L9:L28">
    <cfRule type="cellIs" dxfId="47" priority="30" operator="equal">
      <formula>$AF$16</formula>
    </cfRule>
    <cfRule type="cellIs" dxfId="46" priority="31" operator="equal">
      <formula>$AF$17</formula>
    </cfRule>
    <cfRule type="cellIs" dxfId="45" priority="32" operator="equal">
      <formula>$AF$18</formula>
    </cfRule>
    <cfRule type="cellIs" dxfId="44" priority="33" operator="equal">
      <formula>$AF$19</formula>
    </cfRule>
  </conditionalFormatting>
  <dataValidations count="4">
    <dataValidation type="list" allowBlank="1" showInputMessage="1" showErrorMessage="1" sqref="JP9:JV16"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O8" xr:uid="{00000000-0002-0000-0700-000001000000}"/>
    <dataValidation allowBlank="1" showInputMessage="1" showErrorMessage="1" prompt="Es la materialización del riesgo y las consecuencias de su aparición. Su escala es: 5 bajo impacto, 10 medio, 20 alto impacto._x000a_" sqref="JP8:JV8" xr:uid="{00000000-0002-0000-0700-000002000000}"/>
    <dataValidation type="list" allowBlank="1" showInputMessage="1" showErrorMessage="1" sqref="O9:O28" xr:uid="{00000000-0002-0000-0700-000003000000}">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'11 FORMULAS'!$V$3:$V$6</xm:f>
          </x14:formula1>
          <xm:sqref>Z9:Z28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9"/>
  <sheetViews>
    <sheetView zoomScale="70" zoomScaleNormal="70" workbookViewId="0">
      <selection activeCell="P4" sqref="P4"/>
    </sheetView>
  </sheetViews>
  <sheetFormatPr baseColWidth="10" defaultColWidth="10.88671875" defaultRowHeight="13.2" x14ac:dyDescent="0.25"/>
  <cols>
    <col min="1" max="1" width="32.109375" style="155" customWidth="1"/>
    <col min="2" max="2" width="38.44140625" style="155" bestFit="1" customWidth="1"/>
    <col min="3" max="3" width="21.6640625" style="155" customWidth="1"/>
    <col min="4" max="4" width="10.88671875" style="155"/>
    <col min="5" max="5" width="20.44140625" style="155" customWidth="1"/>
    <col min="6" max="6" width="16.5546875" style="155" customWidth="1"/>
    <col min="7" max="7" width="10.88671875" style="155"/>
    <col min="8" max="8" width="16" style="155" customWidth="1"/>
    <col min="9" max="9" width="21" style="155" customWidth="1"/>
    <col min="10" max="10" width="10.88671875" style="155"/>
    <col min="11" max="11" width="20.88671875" style="155" customWidth="1"/>
    <col min="12" max="12" width="10.88671875" style="155"/>
    <col min="13" max="13" width="21" style="155" customWidth="1"/>
    <col min="14" max="15" width="10.88671875" style="155"/>
    <col min="16" max="16" width="14.88671875" style="155" customWidth="1"/>
    <col min="17" max="17" width="10.88671875" style="155"/>
    <col min="18" max="18" width="16.44140625" style="155" customWidth="1"/>
    <col min="19" max="19" width="10.88671875" style="155"/>
    <col min="20" max="20" width="30.109375" style="155" customWidth="1"/>
    <col min="21" max="16384" width="10.88671875" style="155"/>
  </cols>
  <sheetData>
    <row r="1" spans="1:22" ht="25.5" customHeight="1" x14ac:dyDescent="0.25">
      <c r="A1" s="482" t="s">
        <v>280</v>
      </c>
      <c r="B1" s="482"/>
      <c r="E1" s="481" t="s">
        <v>135</v>
      </c>
      <c r="F1" s="481"/>
      <c r="G1" s="481"/>
      <c r="H1" s="481"/>
    </row>
    <row r="2" spans="1:22" ht="48.9" customHeight="1" x14ac:dyDescent="0.25">
      <c r="B2" s="170" t="s">
        <v>51</v>
      </c>
      <c r="C2" s="170"/>
      <c r="E2" s="480" t="s">
        <v>105</v>
      </c>
      <c r="F2" s="480"/>
      <c r="G2" s="480"/>
      <c r="H2" s="480"/>
      <c r="I2" s="480"/>
      <c r="K2" s="480" t="s">
        <v>96</v>
      </c>
      <c r="L2" s="480"/>
      <c r="M2" s="480"/>
      <c r="O2" s="480" t="s">
        <v>114</v>
      </c>
      <c r="P2" s="480"/>
      <c r="R2" s="156" t="s">
        <v>125</v>
      </c>
      <c r="T2" s="156" t="s">
        <v>155</v>
      </c>
      <c r="V2" s="95" t="s">
        <v>132</v>
      </c>
    </row>
    <row r="3" spans="1:22" ht="28.2" thickBot="1" x14ac:dyDescent="0.3">
      <c r="A3" s="157" t="s">
        <v>8</v>
      </c>
      <c r="B3" s="170" t="s">
        <v>8</v>
      </c>
      <c r="C3" s="170" t="s">
        <v>51</v>
      </c>
      <c r="E3" s="158" t="s">
        <v>90</v>
      </c>
      <c r="F3" s="158" t="s">
        <v>91</v>
      </c>
      <c r="H3" s="158" t="s">
        <v>92</v>
      </c>
      <c r="I3" s="158" t="s">
        <v>93</v>
      </c>
      <c r="K3" s="156" t="s">
        <v>97</v>
      </c>
      <c r="L3" s="156" t="s">
        <v>3</v>
      </c>
      <c r="M3" s="156" t="s">
        <v>102</v>
      </c>
      <c r="O3" s="162" t="s">
        <v>90</v>
      </c>
      <c r="P3" s="162" t="s">
        <v>203</v>
      </c>
      <c r="R3" s="157" t="s">
        <v>126</v>
      </c>
      <c r="T3" s="18" t="s">
        <v>139</v>
      </c>
      <c r="V3" s="72" t="s">
        <v>144</v>
      </c>
    </row>
    <row r="4" spans="1:22" ht="27.6" x14ac:dyDescent="0.25">
      <c r="A4" s="169" t="s">
        <v>159</v>
      </c>
      <c r="B4" s="172" t="s">
        <v>159</v>
      </c>
      <c r="C4" s="184" t="s">
        <v>136</v>
      </c>
      <c r="E4" s="157" t="s">
        <v>106</v>
      </c>
      <c r="F4" s="159">
        <v>0.25</v>
      </c>
      <c r="H4" s="157" t="s">
        <v>94</v>
      </c>
      <c r="I4" s="159">
        <v>0.25</v>
      </c>
      <c r="K4" s="157" t="s">
        <v>98</v>
      </c>
      <c r="L4" s="157" t="s">
        <v>100</v>
      </c>
      <c r="M4" s="157" t="s">
        <v>103</v>
      </c>
      <c r="O4" s="157" t="s">
        <v>106</v>
      </c>
      <c r="P4" s="208" t="s">
        <v>54</v>
      </c>
      <c r="R4" s="157" t="s">
        <v>127</v>
      </c>
      <c r="T4" s="18" t="s">
        <v>140</v>
      </c>
      <c r="V4" s="72" t="s">
        <v>146</v>
      </c>
    </row>
    <row r="5" spans="1:22" ht="28.2" thickBot="1" x14ac:dyDescent="0.3">
      <c r="A5" s="169" t="s">
        <v>160</v>
      </c>
      <c r="B5" s="176"/>
      <c r="C5" s="185"/>
      <c r="E5" s="157" t="s">
        <v>107</v>
      </c>
      <c r="F5" s="159">
        <v>0.15</v>
      </c>
      <c r="H5" s="157" t="s">
        <v>95</v>
      </c>
      <c r="I5" s="159">
        <v>0.15</v>
      </c>
      <c r="K5" s="157" t="s">
        <v>99</v>
      </c>
      <c r="L5" s="157" t="s">
        <v>101</v>
      </c>
      <c r="M5" s="157" t="s">
        <v>104</v>
      </c>
      <c r="O5" s="157" t="s">
        <v>107</v>
      </c>
      <c r="P5" s="208" t="s">
        <v>54</v>
      </c>
      <c r="R5" s="157" t="s">
        <v>128</v>
      </c>
      <c r="T5" s="18" t="s">
        <v>141</v>
      </c>
      <c r="V5" s="72" t="s">
        <v>145</v>
      </c>
    </row>
    <row r="6" spans="1:22" ht="27.6" x14ac:dyDescent="0.25">
      <c r="A6" s="169" t="s">
        <v>161</v>
      </c>
      <c r="B6" s="178" t="s">
        <v>160</v>
      </c>
      <c r="C6" s="186" t="s">
        <v>142</v>
      </c>
      <c r="E6" s="157" t="s">
        <v>108</v>
      </c>
      <c r="F6" s="159">
        <v>0.1</v>
      </c>
      <c r="H6" s="157"/>
      <c r="I6" s="157"/>
      <c r="K6" s="157"/>
      <c r="L6" s="157"/>
      <c r="M6" s="157"/>
      <c r="O6" s="157" t="s">
        <v>108</v>
      </c>
      <c r="P6" s="208" t="s">
        <v>87</v>
      </c>
      <c r="R6" s="157" t="s">
        <v>129</v>
      </c>
      <c r="T6" s="18" t="s">
        <v>266</v>
      </c>
      <c r="V6" s="157"/>
    </row>
    <row r="7" spans="1:22" ht="13.8" thickBot="1" x14ac:dyDescent="0.3">
      <c r="A7" s="169" t="s">
        <v>162</v>
      </c>
      <c r="B7" s="176"/>
      <c r="C7" s="185"/>
      <c r="E7" s="157"/>
      <c r="F7" s="159"/>
      <c r="O7" s="160"/>
      <c r="R7" s="157" t="s">
        <v>130</v>
      </c>
    </row>
    <row r="8" spans="1:22" x14ac:dyDescent="0.25">
      <c r="A8" s="169" t="s">
        <v>163</v>
      </c>
      <c r="B8" s="178" t="s">
        <v>161</v>
      </c>
      <c r="C8" s="186" t="s">
        <v>77</v>
      </c>
      <c r="R8" s="157"/>
    </row>
    <row r="9" spans="1:22" ht="27" thickBot="1" x14ac:dyDescent="0.3">
      <c r="A9" s="169" t="s">
        <v>164</v>
      </c>
      <c r="B9" s="180"/>
      <c r="C9" s="185"/>
    </row>
    <row r="10" spans="1:22" x14ac:dyDescent="0.25">
      <c r="A10" s="169" t="s">
        <v>165</v>
      </c>
      <c r="B10" s="178" t="s">
        <v>162</v>
      </c>
      <c r="C10" s="186" t="s">
        <v>137</v>
      </c>
    </row>
    <row r="11" spans="1:22" ht="14.1" customHeight="1" thickBot="1" x14ac:dyDescent="0.3">
      <c r="A11" s="171"/>
      <c r="B11" s="176"/>
      <c r="C11" s="185"/>
    </row>
    <row r="12" spans="1:22" ht="14.1" customHeight="1" x14ac:dyDescent="0.25">
      <c r="B12" s="178" t="s">
        <v>163</v>
      </c>
      <c r="C12" s="179" t="s">
        <v>136</v>
      </c>
    </row>
    <row r="13" spans="1:22" ht="14.1" customHeight="1" x14ac:dyDescent="0.25">
      <c r="A13" s="339" t="s">
        <v>282</v>
      </c>
      <c r="B13" s="175"/>
      <c r="C13" s="174" t="s">
        <v>142</v>
      </c>
    </row>
    <row r="14" spans="1:22" ht="14.1" customHeight="1" x14ac:dyDescent="0.25">
      <c r="A14" s="155" t="s">
        <v>283</v>
      </c>
      <c r="B14" s="173"/>
      <c r="C14" s="174" t="s">
        <v>77</v>
      </c>
    </row>
    <row r="15" spans="1:22" ht="14.1" customHeight="1" x14ac:dyDescent="0.25">
      <c r="A15" s="155" t="s">
        <v>284</v>
      </c>
      <c r="B15" s="173"/>
      <c r="C15" s="174" t="s">
        <v>137</v>
      </c>
    </row>
    <row r="16" spans="1:22" ht="14.1" customHeight="1" x14ac:dyDescent="0.25">
      <c r="B16" s="173"/>
      <c r="C16" s="174" t="s">
        <v>49</v>
      </c>
    </row>
    <row r="17" spans="1:6" ht="14.1" customHeight="1" thickBot="1" x14ac:dyDescent="0.3">
      <c r="B17" s="176"/>
      <c r="C17" s="177"/>
    </row>
    <row r="18" spans="1:6" ht="26.4" x14ac:dyDescent="0.25">
      <c r="B18" s="178" t="s">
        <v>164</v>
      </c>
      <c r="C18" s="179" t="s">
        <v>136</v>
      </c>
    </row>
    <row r="19" spans="1:6" ht="14.1" customHeight="1" x14ac:dyDescent="0.25">
      <c r="B19" s="173"/>
      <c r="C19" s="174" t="s">
        <v>142</v>
      </c>
    </row>
    <row r="20" spans="1:6" ht="14.1" customHeight="1" x14ac:dyDescent="0.25">
      <c r="B20" s="173"/>
      <c r="C20" s="174" t="s">
        <v>77</v>
      </c>
    </row>
    <row r="21" spans="1:6" ht="14.1" customHeight="1" x14ac:dyDescent="0.25">
      <c r="B21" s="173"/>
      <c r="C21" s="174" t="s">
        <v>137</v>
      </c>
    </row>
    <row r="22" spans="1:6" ht="14.1" customHeight="1" x14ac:dyDescent="0.25">
      <c r="B22" s="173"/>
      <c r="C22" s="174" t="s">
        <v>49</v>
      </c>
    </row>
    <row r="23" spans="1:6" ht="14.1" customHeight="1" thickBot="1" x14ac:dyDescent="0.3">
      <c r="B23" s="180"/>
      <c r="C23" s="181"/>
    </row>
    <row r="24" spans="1:6" ht="14.1" customHeight="1" x14ac:dyDescent="0.25">
      <c r="B24" s="178" t="s">
        <v>165</v>
      </c>
      <c r="C24" s="179" t="s">
        <v>49</v>
      </c>
    </row>
    <row r="25" spans="1:6" ht="14.1" customHeight="1" x14ac:dyDescent="0.25">
      <c r="B25" s="173"/>
      <c r="C25" s="174" t="s">
        <v>142</v>
      </c>
    </row>
    <row r="26" spans="1:6" ht="14.1" customHeight="1" thickBot="1" x14ac:dyDescent="0.3">
      <c r="B26" s="176"/>
      <c r="C26" s="177"/>
    </row>
    <row r="31" spans="1:6" x14ac:dyDescent="0.25">
      <c r="A31" s="339" t="s">
        <v>282</v>
      </c>
      <c r="B31" s="155" t="s">
        <v>294</v>
      </c>
      <c r="C31" s="155" t="s">
        <v>295</v>
      </c>
    </row>
    <row r="32" spans="1:6" ht="14.4" x14ac:dyDescent="0.3">
      <c r="A32" s="155" t="s">
        <v>283</v>
      </c>
      <c r="B32" s="18" t="s">
        <v>290</v>
      </c>
      <c r="C32" s="155" t="s">
        <v>293</v>
      </c>
      <c r="D32"/>
      <c r="E32"/>
      <c r="F32"/>
    </row>
    <row r="33" spans="1:7" ht="14.4" x14ac:dyDescent="0.3">
      <c r="B33" s="18" t="s">
        <v>291</v>
      </c>
      <c r="D33"/>
      <c r="E33"/>
      <c r="F33"/>
      <c r="G33"/>
    </row>
    <row r="34" spans="1:7" ht="27.6" x14ac:dyDescent="0.25">
      <c r="B34" s="18" t="s">
        <v>292</v>
      </c>
    </row>
    <row r="35" spans="1:7" x14ac:dyDescent="0.25">
      <c r="B35" s="155" t="s">
        <v>296</v>
      </c>
      <c r="C35" s="155" t="s">
        <v>297</v>
      </c>
    </row>
    <row r="36" spans="1:7" ht="28.8" x14ac:dyDescent="0.25">
      <c r="A36" s="155" t="s">
        <v>284</v>
      </c>
      <c r="B36" s="340" t="s">
        <v>285</v>
      </c>
      <c r="C36" s="155" t="s">
        <v>289</v>
      </c>
    </row>
    <row r="37" spans="1:7" ht="28.8" x14ac:dyDescent="0.25">
      <c r="B37" s="340" t="s">
        <v>286</v>
      </c>
    </row>
    <row r="38" spans="1:7" ht="28.8" x14ac:dyDescent="0.25">
      <c r="B38" s="340" t="s">
        <v>287</v>
      </c>
    </row>
    <row r="39" spans="1:7" ht="28.8" x14ac:dyDescent="0.25">
      <c r="B39" s="340" t="s">
        <v>288</v>
      </c>
    </row>
  </sheetData>
  <sheetProtection formatCells="0" formatColumns="0" formatRows="0"/>
  <mergeCells count="5">
    <mergeCell ref="E2:I2"/>
    <mergeCell ref="K2:M2"/>
    <mergeCell ref="O2:P2"/>
    <mergeCell ref="E1:H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21</vt:i4>
      </vt:variant>
    </vt:vector>
  </HeadingPairs>
  <TitlesOfParts>
    <vt:vector size="32" baseType="lpstr">
      <vt:lpstr>1 INSTRUCTIVO</vt:lpstr>
      <vt:lpstr>2 CONTEXTO E IDENTIFICACIÓN</vt:lpstr>
      <vt:lpstr>3 PROBABIL E IMPACTO INHERENTE</vt:lpstr>
      <vt:lpstr>4 MAPA CALOR INHERENTE</vt:lpstr>
      <vt:lpstr>5 VALORACIÓN DEL CONTROL</vt:lpstr>
      <vt:lpstr>6 MAPA CALOR RESIDUAL</vt:lpstr>
      <vt:lpstr>7 MAPA CALOR INHEREN Y RESIDUAL</vt:lpstr>
      <vt:lpstr>8 MAPA RIESGOS</vt:lpstr>
      <vt:lpstr>11 FORMULAS</vt:lpstr>
      <vt:lpstr>9 RIESGO DEL PROCESO</vt:lpstr>
      <vt:lpstr>10 CONTROL DE CAMBIOS</vt:lpstr>
      <vt:lpstr>Afectación_Económica</vt:lpstr>
      <vt:lpstr>'10 CONTROL DE CAMBIOS'!Área_de_impresión</vt:lpstr>
      <vt:lpstr>'3 PROBABIL E IMPACTO INHERENTE'!Área_de_impresión</vt:lpstr>
      <vt:lpstr>E_Relaciones_Laborales</vt:lpstr>
      <vt:lpstr>F_Usuarios_Productos_y_Prácticas_Organizacionales</vt:lpstr>
      <vt:lpstr>Fiscal</vt:lpstr>
      <vt:lpstr>Fiscal_A</vt:lpstr>
      <vt:lpstr>Fiscal_B</vt:lpstr>
      <vt:lpstr>G_Daños_Activos_Físicos</vt:lpstr>
      <vt:lpstr>Gestión</vt:lpstr>
      <vt:lpstr>Gestión_A</vt:lpstr>
      <vt:lpstr>Gestión_B</vt:lpstr>
      <vt:lpstr>Posibilidad__de_efecto_dañoso_sobre_el_interes_patrimonial</vt:lpstr>
      <vt:lpstr>Posibilidad_de_pérdida_Económica</vt:lpstr>
      <vt:lpstr>Reducir_mitigar_Transferir_Evitar</vt:lpstr>
      <vt:lpstr>Reputacional</vt:lpstr>
      <vt:lpstr>Requiere_Plan_de_Acción</vt:lpstr>
      <vt:lpstr>Tipo</vt:lpstr>
      <vt:lpstr>'2 CONTEXTO E IDENTIFICACIÓN'!Títulos_a_imprimir</vt:lpstr>
      <vt:lpstr>'3 PROBABIL E IMPACTO INHERENTE'!Títulos_a_imprimir</vt:lpstr>
      <vt:lpstr>'5 VALORACIÓN DEL CONTROL'!Títulos_a_imprimir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User</cp:lastModifiedBy>
  <cp:lastPrinted>2021-05-20T21:19:24Z</cp:lastPrinted>
  <dcterms:created xsi:type="dcterms:W3CDTF">2006-09-16T00:00:00Z</dcterms:created>
  <dcterms:modified xsi:type="dcterms:W3CDTF">2024-11-28T12:27:47Z</dcterms:modified>
</cp:coreProperties>
</file>